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МС МО пос. Репино\Решения\Проекты Решения\Приложение  Решение отчет исполнения бюджета за 2024\"/>
    </mc:Choice>
  </mc:AlternateContent>
  <xr:revisionPtr revIDLastSave="0" documentId="13_ncr:1_{D15D0C7D-8912-467D-9399-E8925FAE90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4" sheetId="1" r:id="rId1"/>
    <sheet name="Лист2" sheetId="2" r:id="rId2"/>
    <sheet name="Лист3" sheetId="3" r:id="rId3"/>
  </sheets>
  <definedNames>
    <definedName name="_xlnm.Print_Area" localSheetId="0">'2024'!$A$1:$N$236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5" i="1" l="1"/>
  <c r="M235" i="1"/>
  <c r="L234" i="1"/>
  <c r="L233" i="1" s="1"/>
  <c r="L232" i="1" s="1"/>
  <c r="K234" i="1"/>
  <c r="K233" i="1" s="1"/>
  <c r="K232" i="1" s="1"/>
  <c r="K231" i="1" s="1"/>
  <c r="J234" i="1"/>
  <c r="J233" i="1" s="1"/>
  <c r="N230" i="1"/>
  <c r="L229" i="1"/>
  <c r="L228" i="1" s="1"/>
  <c r="K229" i="1"/>
  <c r="K228" i="1" s="1"/>
  <c r="J229" i="1"/>
  <c r="J228" i="1"/>
  <c r="N227" i="1"/>
  <c r="M227" i="1"/>
  <c r="L226" i="1"/>
  <c r="L225" i="1" s="1"/>
  <c r="K226" i="1"/>
  <c r="K225" i="1" s="1"/>
  <c r="J226" i="1"/>
  <c r="J225" i="1" s="1"/>
  <c r="N223" i="1"/>
  <c r="M223" i="1"/>
  <c r="L222" i="1"/>
  <c r="L221" i="1" s="1"/>
  <c r="L220" i="1" s="1"/>
  <c r="K222" i="1"/>
  <c r="K221" i="1" s="1"/>
  <c r="K220" i="1" s="1"/>
  <c r="J222" i="1"/>
  <c r="J221" i="1" s="1"/>
  <c r="N219" i="1"/>
  <c r="M219" i="1"/>
  <c r="L218" i="1"/>
  <c r="L217" i="1" s="1"/>
  <c r="K218" i="1"/>
  <c r="K217" i="1" s="1"/>
  <c r="J218" i="1"/>
  <c r="J217" i="1" s="1"/>
  <c r="N214" i="1"/>
  <c r="M214" i="1"/>
  <c r="L213" i="1"/>
  <c r="M213" i="1" s="1"/>
  <c r="K213" i="1"/>
  <c r="K212" i="1" s="1"/>
  <c r="N211" i="1"/>
  <c r="M211" i="1"/>
  <c r="L210" i="1"/>
  <c r="L209" i="1" s="1"/>
  <c r="K210" i="1"/>
  <c r="K209" i="1" s="1"/>
  <c r="J210" i="1"/>
  <c r="N206" i="1"/>
  <c r="M206" i="1"/>
  <c r="L205" i="1"/>
  <c r="K205" i="1"/>
  <c r="N205" i="1" s="1"/>
  <c r="J205" i="1"/>
  <c r="L204" i="1"/>
  <c r="N203" i="1"/>
  <c r="M203" i="1"/>
  <c r="L202" i="1"/>
  <c r="L201" i="1" s="1"/>
  <c r="K202" i="1"/>
  <c r="K201" i="1" s="1"/>
  <c r="J202" i="1"/>
  <c r="J201" i="1" s="1"/>
  <c r="M199" i="1"/>
  <c r="L198" i="1"/>
  <c r="K198" i="1"/>
  <c r="J198" i="1"/>
  <c r="N197" i="1"/>
  <c r="M197" i="1"/>
  <c r="N196" i="1"/>
  <c r="J196" i="1"/>
  <c r="M196" i="1" s="1"/>
  <c r="N195" i="1"/>
  <c r="M195" i="1"/>
  <c r="L194" i="1"/>
  <c r="K194" i="1"/>
  <c r="J194" i="1"/>
  <c r="N193" i="1"/>
  <c r="L192" i="1"/>
  <c r="K192" i="1"/>
  <c r="J192" i="1"/>
  <c r="N189" i="1"/>
  <c r="M189" i="1"/>
  <c r="L188" i="1"/>
  <c r="K188" i="1"/>
  <c r="K186" i="1" s="1"/>
  <c r="J188" i="1"/>
  <c r="L183" i="1"/>
  <c r="L182" i="1" s="1"/>
  <c r="K183" i="1"/>
  <c r="K182" i="1" s="1"/>
  <c r="J180" i="1"/>
  <c r="J179" i="1" s="1"/>
  <c r="L177" i="1"/>
  <c r="L176" i="1" s="1"/>
  <c r="K177" i="1"/>
  <c r="K176" i="1" s="1"/>
  <c r="J174" i="1"/>
  <c r="J173" i="1" s="1"/>
  <c r="L171" i="1"/>
  <c r="L170" i="1" s="1"/>
  <c r="K171" i="1"/>
  <c r="K170" i="1" s="1"/>
  <c r="J168" i="1"/>
  <c r="J167" i="1" s="1"/>
  <c r="N166" i="1"/>
  <c r="L165" i="1"/>
  <c r="K165" i="1"/>
  <c r="K164" i="1" s="1"/>
  <c r="J164" i="1"/>
  <c r="M163" i="1"/>
  <c r="J162" i="1"/>
  <c r="M162" i="1" s="1"/>
  <c r="L161" i="1"/>
  <c r="K161" i="1"/>
  <c r="N160" i="1"/>
  <c r="M160" i="1"/>
  <c r="L159" i="1"/>
  <c r="K159" i="1"/>
  <c r="J159" i="1"/>
  <c r="N158" i="1"/>
  <c r="M158" i="1"/>
  <c r="L157" i="1"/>
  <c r="K157" i="1"/>
  <c r="J157" i="1"/>
  <c r="N155" i="1"/>
  <c r="M155" i="1"/>
  <c r="L154" i="1"/>
  <c r="L153" i="1" s="1"/>
  <c r="K154" i="1"/>
  <c r="K153" i="1" s="1"/>
  <c r="J154" i="1"/>
  <c r="J153" i="1" s="1"/>
  <c r="M151" i="1"/>
  <c r="L151" i="1"/>
  <c r="K151" i="1"/>
  <c r="J151" i="1"/>
  <c r="N150" i="1"/>
  <c r="N149" i="1" s="1"/>
  <c r="M150" i="1"/>
  <c r="M149" i="1" s="1"/>
  <c r="L149" i="1"/>
  <c r="K149" i="1"/>
  <c r="J149" i="1"/>
  <c r="L146" i="1"/>
  <c r="L145" i="1" s="1"/>
  <c r="K146" i="1"/>
  <c r="K145" i="1" s="1"/>
  <c r="J146" i="1"/>
  <c r="J145" i="1" s="1"/>
  <c r="N143" i="1"/>
  <c r="N142" i="1" s="1"/>
  <c r="N141" i="1" s="1"/>
  <c r="M143" i="1"/>
  <c r="L142" i="1"/>
  <c r="L141" i="1" s="1"/>
  <c r="K142" i="1"/>
  <c r="K141" i="1" s="1"/>
  <c r="J142" i="1"/>
  <c r="J141" i="1" s="1"/>
  <c r="N140" i="1"/>
  <c r="M140" i="1"/>
  <c r="L139" i="1"/>
  <c r="L138" i="1" s="1"/>
  <c r="K139" i="1"/>
  <c r="K138" i="1" s="1"/>
  <c r="J139" i="1"/>
  <c r="J138" i="1" s="1"/>
  <c r="N137" i="1"/>
  <c r="L136" i="1"/>
  <c r="K136" i="1"/>
  <c r="J136" i="1"/>
  <c r="N135" i="1"/>
  <c r="M135" i="1"/>
  <c r="L134" i="1"/>
  <c r="K134" i="1"/>
  <c r="J134" i="1"/>
  <c r="N131" i="1"/>
  <c r="M131" i="1"/>
  <c r="L130" i="1"/>
  <c r="L129" i="1" s="1"/>
  <c r="K130" i="1"/>
  <c r="K129" i="1" s="1"/>
  <c r="J130" i="1"/>
  <c r="J129" i="1" s="1"/>
  <c r="M128" i="1"/>
  <c r="L127" i="1"/>
  <c r="K127" i="1"/>
  <c r="K126" i="1" s="1"/>
  <c r="J127" i="1"/>
  <c r="J126" i="1" s="1"/>
  <c r="N125" i="1"/>
  <c r="M125" i="1"/>
  <c r="L124" i="1"/>
  <c r="K124" i="1"/>
  <c r="K123" i="1" s="1"/>
  <c r="J124" i="1"/>
  <c r="J123" i="1" s="1"/>
  <c r="M122" i="1"/>
  <c r="L121" i="1"/>
  <c r="L120" i="1" s="1"/>
  <c r="K121" i="1"/>
  <c r="K120" i="1" s="1"/>
  <c r="J121" i="1"/>
  <c r="J120" i="1" s="1"/>
  <c r="M118" i="1"/>
  <c r="K117" i="1"/>
  <c r="K116" i="1" s="1"/>
  <c r="J117" i="1"/>
  <c r="M117" i="1" s="1"/>
  <c r="M115" i="1"/>
  <c r="L114" i="1"/>
  <c r="L113" i="1" s="1"/>
  <c r="K114" i="1"/>
  <c r="K113" i="1" s="1"/>
  <c r="J114" i="1"/>
  <c r="J113" i="1" s="1"/>
  <c r="M112" i="1"/>
  <c r="L111" i="1"/>
  <c r="L110" i="1" s="1"/>
  <c r="K111" i="1"/>
  <c r="K110" i="1" s="1"/>
  <c r="J111" i="1"/>
  <c r="J110" i="1" s="1"/>
  <c r="N109" i="1"/>
  <c r="N108" i="1" s="1"/>
  <c r="N107" i="1" s="1"/>
  <c r="M109" i="1"/>
  <c r="L108" i="1"/>
  <c r="L107" i="1" s="1"/>
  <c r="K108" i="1"/>
  <c r="K107" i="1" s="1"/>
  <c r="J108" i="1"/>
  <c r="J107" i="1" s="1"/>
  <c r="N106" i="1"/>
  <c r="M106" i="1"/>
  <c r="L105" i="1"/>
  <c r="K105" i="1"/>
  <c r="K104" i="1" s="1"/>
  <c r="J105" i="1"/>
  <c r="J104" i="1" s="1"/>
  <c r="M103" i="1"/>
  <c r="L102" i="1"/>
  <c r="J102" i="1"/>
  <c r="N101" i="1"/>
  <c r="M101" i="1"/>
  <c r="L100" i="1"/>
  <c r="K100" i="1"/>
  <c r="K99" i="1" s="1"/>
  <c r="K98" i="1" s="1"/>
  <c r="K97" i="1" s="1"/>
  <c r="J100" i="1"/>
  <c r="J99" i="1" s="1"/>
  <c r="J98" i="1" s="1"/>
  <c r="J97" i="1" s="1"/>
  <c r="N96" i="1"/>
  <c r="M96" i="1"/>
  <c r="L95" i="1"/>
  <c r="L94" i="1" s="1"/>
  <c r="L93" i="1" s="1"/>
  <c r="K95" i="1"/>
  <c r="J95" i="1"/>
  <c r="N91" i="1"/>
  <c r="M91" i="1"/>
  <c r="L90" i="1"/>
  <c r="K90" i="1"/>
  <c r="K89" i="1" s="1"/>
  <c r="J90" i="1"/>
  <c r="J89" i="1" s="1"/>
  <c r="L87" i="1"/>
  <c r="L86" i="1" s="1"/>
  <c r="K87" i="1"/>
  <c r="K86" i="1" s="1"/>
  <c r="J87" i="1"/>
  <c r="J86" i="1"/>
  <c r="N85" i="1"/>
  <c r="M85" i="1"/>
  <c r="L84" i="1"/>
  <c r="L83" i="1" s="1"/>
  <c r="K84" i="1"/>
  <c r="K83" i="1" s="1"/>
  <c r="J84" i="1"/>
  <c r="J83" i="1" s="1"/>
  <c r="N82" i="1"/>
  <c r="M82" i="1"/>
  <c r="L81" i="1"/>
  <c r="L80" i="1" s="1"/>
  <c r="K81" i="1"/>
  <c r="K80" i="1" s="1"/>
  <c r="J81" i="1"/>
  <c r="J80" i="1" s="1"/>
  <c r="N79" i="1"/>
  <c r="M79" i="1"/>
  <c r="L78" i="1"/>
  <c r="L77" i="1" s="1"/>
  <c r="K78" i="1"/>
  <c r="K77" i="1" s="1"/>
  <c r="J78" i="1"/>
  <c r="J77" i="1" s="1"/>
  <c r="N76" i="1"/>
  <c r="M76" i="1"/>
  <c r="L75" i="1"/>
  <c r="L74" i="1" s="1"/>
  <c r="K75" i="1"/>
  <c r="K74" i="1" s="1"/>
  <c r="J75" i="1"/>
  <c r="J74" i="1" s="1"/>
  <c r="N72" i="1"/>
  <c r="M72" i="1"/>
  <c r="L71" i="1"/>
  <c r="K71" i="1"/>
  <c r="K70" i="1" s="1"/>
  <c r="J71" i="1"/>
  <c r="J70" i="1" s="1"/>
  <c r="N69" i="1"/>
  <c r="M69" i="1"/>
  <c r="N68" i="1"/>
  <c r="J68" i="1"/>
  <c r="M68" i="1" s="1"/>
  <c r="N67" i="1"/>
  <c r="N64" i="1"/>
  <c r="M64" i="1"/>
  <c r="L63" i="1"/>
  <c r="L62" i="1" s="1"/>
  <c r="K63" i="1"/>
  <c r="K62" i="1" s="1"/>
  <c r="J63" i="1"/>
  <c r="J62" i="1" s="1"/>
  <c r="M61" i="1"/>
  <c r="L60" i="1"/>
  <c r="K60" i="1"/>
  <c r="K59" i="1" s="1"/>
  <c r="K58" i="1" s="1"/>
  <c r="J60" i="1"/>
  <c r="J59" i="1" s="1"/>
  <c r="J58" i="1" s="1"/>
  <c r="N56" i="1"/>
  <c r="N55" i="1" s="1"/>
  <c r="M56" i="1"/>
  <c r="M55" i="1" s="1"/>
  <c r="L56" i="1"/>
  <c r="L55" i="1" s="1"/>
  <c r="K56" i="1"/>
  <c r="K55" i="1" s="1"/>
  <c r="J56" i="1"/>
  <c r="J55" i="1" s="1"/>
  <c r="N54" i="1"/>
  <c r="M54" i="1"/>
  <c r="L53" i="1"/>
  <c r="K53" i="1"/>
  <c r="J53" i="1"/>
  <c r="N52" i="1"/>
  <c r="M52" i="1"/>
  <c r="L51" i="1"/>
  <c r="L50" i="1" s="1"/>
  <c r="K51" i="1"/>
  <c r="K50" i="1" s="1"/>
  <c r="J51" i="1"/>
  <c r="J50" i="1" s="1"/>
  <c r="N49" i="1"/>
  <c r="M49" i="1"/>
  <c r="L48" i="1"/>
  <c r="K48" i="1"/>
  <c r="J48" i="1"/>
  <c r="N47" i="1"/>
  <c r="M47" i="1"/>
  <c r="L46" i="1"/>
  <c r="K46" i="1"/>
  <c r="J46" i="1"/>
  <c r="N44" i="1"/>
  <c r="M44" i="1"/>
  <c r="L42" i="1"/>
  <c r="K42" i="1"/>
  <c r="J42" i="1"/>
  <c r="N41" i="1"/>
  <c r="M41" i="1"/>
  <c r="L40" i="1"/>
  <c r="K40" i="1"/>
  <c r="J40" i="1"/>
  <c r="N39" i="1"/>
  <c r="M39" i="1"/>
  <c r="L38" i="1"/>
  <c r="K38" i="1"/>
  <c r="J38" i="1"/>
  <c r="N36" i="1"/>
  <c r="M36" i="1"/>
  <c r="N35" i="1"/>
  <c r="J35" i="1"/>
  <c r="M35" i="1" s="1"/>
  <c r="N34" i="1"/>
  <c r="M34" i="1"/>
  <c r="N33" i="1"/>
  <c r="J33" i="1"/>
  <c r="M33" i="1" s="1"/>
  <c r="N32" i="1"/>
  <c r="N28" i="1"/>
  <c r="M28" i="1"/>
  <c r="L27" i="1"/>
  <c r="L26" i="1" s="1"/>
  <c r="K27" i="1"/>
  <c r="N27" i="1" s="1"/>
  <c r="J27" i="1"/>
  <c r="J26" i="1" s="1"/>
  <c r="N25" i="1"/>
  <c r="M25" i="1"/>
  <c r="L24" i="1"/>
  <c r="L23" i="1" s="1"/>
  <c r="K24" i="1"/>
  <c r="J24" i="1"/>
  <c r="J23" i="1" s="1"/>
  <c r="N22" i="1"/>
  <c r="M22" i="1"/>
  <c r="L21" i="1"/>
  <c r="K21" i="1"/>
  <c r="J21" i="1"/>
  <c r="J16" i="1" s="1"/>
  <c r="N20" i="1"/>
  <c r="M20" i="1"/>
  <c r="L19" i="1"/>
  <c r="K19" i="1"/>
  <c r="J19" i="1"/>
  <c r="N18" i="1"/>
  <c r="L17" i="1"/>
  <c r="K17" i="1"/>
  <c r="K16" i="1" s="1"/>
  <c r="J17" i="1"/>
  <c r="N14" i="1"/>
  <c r="M14" i="1"/>
  <c r="N13" i="1"/>
  <c r="J13" i="1"/>
  <c r="M13" i="1" s="1"/>
  <c r="N12" i="1"/>
  <c r="M12" i="1"/>
  <c r="L11" i="1"/>
  <c r="L10" i="1" s="1"/>
  <c r="L9" i="1" s="1"/>
  <c r="K11" i="1"/>
  <c r="K10" i="1" s="1"/>
  <c r="K9" i="1" s="1"/>
  <c r="J11" i="1"/>
  <c r="N90" i="1" l="1"/>
  <c r="M226" i="1"/>
  <c r="N71" i="1"/>
  <c r="N17" i="1"/>
  <c r="M102" i="1"/>
  <c r="M127" i="1"/>
  <c r="M141" i="1"/>
  <c r="N24" i="1"/>
  <c r="N95" i="1"/>
  <c r="N19" i="1"/>
  <c r="N105" i="1"/>
  <c r="M38" i="1"/>
  <c r="K133" i="1"/>
  <c r="K132" i="1" s="1"/>
  <c r="J67" i="1"/>
  <c r="M67" i="1" s="1"/>
  <c r="M110" i="1"/>
  <c r="N159" i="1"/>
  <c r="N202" i="1"/>
  <c r="N21" i="1"/>
  <c r="J161" i="1"/>
  <c r="M161" i="1" s="1"/>
  <c r="J45" i="1"/>
  <c r="L191" i="1"/>
  <c r="M205" i="1"/>
  <c r="J224" i="1"/>
  <c r="J10" i="1"/>
  <c r="J9" i="1" s="1"/>
  <c r="M9" i="1" s="1"/>
  <c r="L133" i="1"/>
  <c r="L132" i="1" s="1"/>
  <c r="M148" i="1"/>
  <c r="M60" i="1"/>
  <c r="L70" i="1"/>
  <c r="M70" i="1" s="1"/>
  <c r="N84" i="1"/>
  <c r="N234" i="1"/>
  <c r="M95" i="1"/>
  <c r="N136" i="1"/>
  <c r="M210" i="1"/>
  <c r="J37" i="1"/>
  <c r="L45" i="1"/>
  <c r="M45" i="1" s="1"/>
  <c r="N229" i="1"/>
  <c r="N75" i="1"/>
  <c r="N81" i="1"/>
  <c r="K191" i="1"/>
  <c r="K190" i="1" s="1"/>
  <c r="L200" i="1"/>
  <c r="M105" i="1"/>
  <c r="N165" i="1"/>
  <c r="N233" i="1"/>
  <c r="M202" i="1"/>
  <c r="M21" i="1"/>
  <c r="M27" i="1"/>
  <c r="N42" i="1"/>
  <c r="M42" i="1"/>
  <c r="M78" i="1"/>
  <c r="M84" i="1"/>
  <c r="M90" i="1"/>
  <c r="M113" i="1"/>
  <c r="N124" i="1"/>
  <c r="J204" i="1"/>
  <c r="M204" i="1" s="1"/>
  <c r="J148" i="1"/>
  <c r="K148" i="1"/>
  <c r="L148" i="1"/>
  <c r="L144" i="1" s="1"/>
  <c r="N51" i="1"/>
  <c r="M63" i="1"/>
  <c r="M75" i="1"/>
  <c r="M114" i="1"/>
  <c r="N194" i="1"/>
  <c r="N226" i="1"/>
  <c r="M159" i="1"/>
  <c r="K204" i="1"/>
  <c r="K200" i="1" s="1"/>
  <c r="M24" i="1"/>
  <c r="K45" i="1"/>
  <c r="M107" i="1"/>
  <c r="M139" i="1"/>
  <c r="L16" i="1"/>
  <c r="L15" i="1" s="1"/>
  <c r="L8" i="1" s="1"/>
  <c r="M53" i="1"/>
  <c r="M108" i="1"/>
  <c r="M130" i="1"/>
  <c r="N139" i="1"/>
  <c r="M218" i="1"/>
  <c r="L37" i="1"/>
  <c r="M46" i="1"/>
  <c r="N218" i="1"/>
  <c r="N46" i="1"/>
  <c r="M188" i="1"/>
  <c r="M26" i="1"/>
  <c r="N38" i="1"/>
  <c r="N78" i="1"/>
  <c r="M86" i="1"/>
  <c r="N100" i="1"/>
  <c r="M87" i="1"/>
  <c r="M121" i="1"/>
  <c r="N188" i="1"/>
  <c r="J133" i="1"/>
  <c r="J132" i="1" s="1"/>
  <c r="M198" i="1"/>
  <c r="N221" i="1"/>
  <c r="M19" i="1"/>
  <c r="K37" i="1"/>
  <c r="N48" i="1"/>
  <c r="L89" i="1"/>
  <c r="N89" i="1" s="1"/>
  <c r="M111" i="1"/>
  <c r="N134" i="1"/>
  <c r="M142" i="1"/>
  <c r="J32" i="1"/>
  <c r="M32" i="1" s="1"/>
  <c r="M40" i="1"/>
  <c r="M23" i="1"/>
  <c r="M81" i="1"/>
  <c r="N222" i="1"/>
  <c r="J156" i="1"/>
  <c r="M192" i="1"/>
  <c r="N210" i="1"/>
  <c r="N11" i="1"/>
  <c r="K156" i="1"/>
  <c r="N192" i="1"/>
  <c r="N50" i="1"/>
  <c r="J73" i="1"/>
  <c r="J65" i="1" s="1"/>
  <c r="K144" i="1"/>
  <c r="L156" i="1"/>
  <c r="J191" i="1"/>
  <c r="J190" i="1" s="1"/>
  <c r="K94" i="1"/>
  <c r="K93" i="1" s="1"/>
  <c r="K92" i="1" s="1"/>
  <c r="N83" i="1"/>
  <c r="M83" i="1"/>
  <c r="M217" i="1"/>
  <c r="L216" i="1"/>
  <c r="N217" i="1"/>
  <c r="N228" i="1"/>
  <c r="K73" i="1"/>
  <c r="K65" i="1" s="1"/>
  <c r="N74" i="1"/>
  <c r="M74" i="1"/>
  <c r="K208" i="1"/>
  <c r="K207" i="1" s="1"/>
  <c r="N209" i="1"/>
  <c r="M129" i="1"/>
  <c r="N129" i="1"/>
  <c r="N153" i="1"/>
  <c r="M153" i="1"/>
  <c r="K224" i="1"/>
  <c r="K215" i="1" s="1"/>
  <c r="N80" i="1"/>
  <c r="M80" i="1"/>
  <c r="K187" i="1"/>
  <c r="N225" i="1"/>
  <c r="M225" i="1"/>
  <c r="L224" i="1"/>
  <c r="L215" i="1" s="1"/>
  <c r="L231" i="1"/>
  <c r="N232" i="1"/>
  <c r="M62" i="1"/>
  <c r="N62" i="1"/>
  <c r="N220" i="1"/>
  <c r="J232" i="1"/>
  <c r="J231" i="1" s="1"/>
  <c r="M233" i="1"/>
  <c r="J15" i="1"/>
  <c r="K216" i="1"/>
  <c r="N9" i="1"/>
  <c r="J220" i="1"/>
  <c r="M220" i="1" s="1"/>
  <c r="M221" i="1"/>
  <c r="N77" i="1"/>
  <c r="M77" i="1"/>
  <c r="J119" i="1"/>
  <c r="K119" i="1"/>
  <c r="N138" i="1"/>
  <c r="M138" i="1"/>
  <c r="N191" i="1"/>
  <c r="L190" i="1"/>
  <c r="J215" i="1"/>
  <c r="J216" i="1"/>
  <c r="N63" i="1"/>
  <c r="N53" i="1"/>
  <c r="J209" i="1"/>
  <c r="M50" i="1"/>
  <c r="M120" i="1"/>
  <c r="K23" i="1"/>
  <c r="N23" i="1" s="1"/>
  <c r="K26" i="1"/>
  <c r="N26" i="1" s="1"/>
  <c r="L59" i="1"/>
  <c r="J66" i="1"/>
  <c r="J94" i="1"/>
  <c r="L99" i="1"/>
  <c r="L123" i="1"/>
  <c r="L126" i="1"/>
  <c r="M126" i="1" s="1"/>
  <c r="L164" i="1"/>
  <c r="N164" i="1" s="1"/>
  <c r="L212" i="1"/>
  <c r="K66" i="1"/>
  <c r="J116" i="1"/>
  <c r="M116" i="1" s="1"/>
  <c r="M201" i="1"/>
  <c r="N154" i="1"/>
  <c r="M100" i="1"/>
  <c r="M124" i="1"/>
  <c r="J186" i="1"/>
  <c r="M194" i="1"/>
  <c r="N213" i="1"/>
  <c r="N130" i="1"/>
  <c r="N133" i="1"/>
  <c r="M154" i="1"/>
  <c r="M157" i="1"/>
  <c r="N40" i="1"/>
  <c r="M134" i="1"/>
  <c r="L186" i="1"/>
  <c r="M222" i="1"/>
  <c r="M234" i="1"/>
  <c r="N10" i="1"/>
  <c r="N201" i="1"/>
  <c r="M11" i="1"/>
  <c r="M48" i="1"/>
  <c r="M51" i="1"/>
  <c r="M71" i="1"/>
  <c r="L104" i="1"/>
  <c r="N157" i="1"/>
  <c r="J8" i="1" l="1"/>
  <c r="J7" i="1" s="1"/>
  <c r="M10" i="1"/>
  <c r="M232" i="1"/>
  <c r="J31" i="1"/>
  <c r="J30" i="1" s="1"/>
  <c r="L66" i="1"/>
  <c r="M156" i="1"/>
  <c r="N37" i="1"/>
  <c r="N70" i="1"/>
  <c r="L73" i="1"/>
  <c r="L65" i="1" s="1"/>
  <c r="M89" i="1"/>
  <c r="N45" i="1"/>
  <c r="N31" i="1" s="1"/>
  <c r="N30" i="1" s="1"/>
  <c r="M37" i="1"/>
  <c r="M31" i="1" s="1"/>
  <c r="N132" i="1"/>
  <c r="N204" i="1"/>
  <c r="N144" i="1"/>
  <c r="M132" i="1"/>
  <c r="J144" i="1"/>
  <c r="M144" i="1" s="1"/>
  <c r="K103" i="1"/>
  <c r="K102" i="1" s="1"/>
  <c r="N102" i="1" s="1"/>
  <c r="J200" i="1"/>
  <c r="M200" i="1" s="1"/>
  <c r="N94" i="1"/>
  <c r="N93" i="1"/>
  <c r="M15" i="1"/>
  <c r="L31" i="1"/>
  <c r="N148" i="1"/>
  <c r="M191" i="1"/>
  <c r="K185" i="1"/>
  <c r="N200" i="1"/>
  <c r="M16" i="1"/>
  <c r="N156" i="1"/>
  <c r="M133" i="1"/>
  <c r="L119" i="1"/>
  <c r="N119" i="1" s="1"/>
  <c r="N16" i="1"/>
  <c r="K31" i="1"/>
  <c r="K30" i="1" s="1"/>
  <c r="N215" i="1"/>
  <c r="M215" i="1"/>
  <c r="M119" i="1"/>
  <c r="M65" i="1"/>
  <c r="N65" i="1"/>
  <c r="L58" i="1"/>
  <c r="M58" i="1" s="1"/>
  <c r="M59" i="1"/>
  <c r="M231" i="1"/>
  <c r="N231" i="1"/>
  <c r="K15" i="1"/>
  <c r="M66" i="1"/>
  <c r="N66" i="1"/>
  <c r="N212" i="1"/>
  <c r="M212" i="1"/>
  <c r="N73" i="1"/>
  <c r="M73" i="1"/>
  <c r="N190" i="1"/>
  <c r="M190" i="1"/>
  <c r="M224" i="1"/>
  <c r="N224" i="1"/>
  <c r="J208" i="1"/>
  <c r="J207" i="1" s="1"/>
  <c r="M209" i="1"/>
  <c r="M216" i="1"/>
  <c r="N216" i="1"/>
  <c r="J187" i="1"/>
  <c r="N186" i="1"/>
  <c r="M186" i="1"/>
  <c r="L185" i="1"/>
  <c r="L187" i="1"/>
  <c r="L98" i="1"/>
  <c r="N99" i="1"/>
  <c r="M99" i="1"/>
  <c r="N123" i="1"/>
  <c r="M123" i="1"/>
  <c r="L208" i="1"/>
  <c r="M104" i="1"/>
  <c r="N104" i="1"/>
  <c r="M94" i="1"/>
  <c r="J93" i="1"/>
  <c r="M8" i="1"/>
  <c r="L7" i="1"/>
  <c r="M30" i="1" l="1"/>
  <c r="N103" i="1"/>
  <c r="J185" i="1"/>
  <c r="K29" i="1"/>
  <c r="L30" i="1"/>
  <c r="K8" i="1"/>
  <c r="N15" i="1"/>
  <c r="M7" i="1"/>
  <c r="N187" i="1"/>
  <c r="M187" i="1"/>
  <c r="N98" i="1"/>
  <c r="M98" i="1"/>
  <c r="L97" i="1"/>
  <c r="J92" i="1"/>
  <c r="M93" i="1"/>
  <c r="N208" i="1"/>
  <c r="L207" i="1"/>
  <c r="M208" i="1"/>
  <c r="N185" i="1"/>
  <c r="M185" i="1"/>
  <c r="J29" i="1" l="1"/>
  <c r="J236" i="1" s="1"/>
  <c r="N97" i="1"/>
  <c r="M97" i="1"/>
  <c r="L92" i="1"/>
  <c r="N207" i="1"/>
  <c r="M207" i="1"/>
  <c r="K7" i="1"/>
  <c r="N8" i="1"/>
  <c r="K236" i="1" l="1"/>
  <c r="N7" i="1"/>
  <c r="J239" i="1"/>
  <c r="M92" i="1"/>
  <c r="N92" i="1"/>
  <c r="L29" i="1"/>
  <c r="L236" i="1" l="1"/>
  <c r="M29" i="1"/>
  <c r="N29" i="1"/>
  <c r="K239" i="1"/>
  <c r="L239" i="1" l="1"/>
  <c r="N236" i="1"/>
  <c r="M236" i="1"/>
</calcChain>
</file>

<file path=xl/sharedStrings.xml><?xml version="1.0" encoding="utf-8"?>
<sst xmlns="http://schemas.openxmlformats.org/spreadsheetml/2006/main" count="816" uniqueCount="255">
  <si>
    <t>ПРОЕКТ ОТЧЕТ ПО ВЕДОМСТВЕННОЙ СТРУКТУРЕ РАСХОДОВ МЕСТНОГО БЮДЖЕТА ВНУТРИГОРОДСКОГО МУНИЦИПАЛЬНОГО ОБРАЗОВАНИЯ ГОРОДА ФЕДЕРАЛЬНОГО ЗНАЧЕНИЯ САНКТ-ПЕТЕРБУРГ поселок РЕПИНО                                            за 2024 год</t>
  </si>
  <si>
    <t>Тыс.руб.</t>
  </si>
  <si>
    <t xml:space="preserve">Наименование  </t>
  </si>
  <si>
    <t>Код ГРБС</t>
  </si>
  <si>
    <t>Код раздела/ подраз-  дела</t>
  </si>
  <si>
    <t>Код целевой статьи</t>
  </si>
  <si>
    <t>Код вида расходов</t>
  </si>
  <si>
    <t>Утверждено по бюджету</t>
  </si>
  <si>
    <t>План с учетом изменений на отчетный год</t>
  </si>
  <si>
    <t>Исполнено с начала года</t>
  </si>
  <si>
    <t>% исполнения</t>
  </si>
  <si>
    <t>по утвержденному бюджету</t>
  </si>
  <si>
    <t>к плану с учетом изменен.на отчет период</t>
  </si>
  <si>
    <t>Муниципальный Совет внутригородского муниципального образования Санкт-Петербурга поселок Репино (931)</t>
  </si>
  <si>
    <t>ОБЩЕГОСУДАРСТВЕННЫЕ ВОПРОСЫ</t>
  </si>
  <si>
    <t>0100</t>
  </si>
  <si>
    <t>0102</t>
  </si>
  <si>
    <t>Расходы на содержание лиц, замещающих выборные муниципальные должности (депутатов муниципальных советов, членов выборных органов местного самоуправления в Санкт-Петербурге выборных должностных лиц местного самоуправления), осуществляющих свои полномочия на постоянной основе</t>
  </si>
  <si>
    <t>00200 00010</t>
  </si>
  <si>
    <t>Расходы на выплату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</si>
  <si>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100</t>
  </si>
  <si>
    <t>Расходы на выплаты персоналу органов местного самоуправления</t>
  </si>
  <si>
    <t>120</t>
  </si>
  <si>
    <t>Закупка товаров, работ и услуг для обеспечения государственных (муниципальных) нужд</t>
  </si>
  <si>
    <t>002 01 00</t>
  </si>
  <si>
    <t>200</t>
  </si>
  <si>
    <t>Иные закупки товаров, работ и услуг для обеспечения государственных (муниципальных) нужд</t>
  </si>
  <si>
    <t>240</t>
  </si>
  <si>
    <t>0103</t>
  </si>
  <si>
    <t>Расходы на содержание и обеспечение деятельности представительного органа муниципального образования</t>
  </si>
  <si>
    <t>00200 00021</t>
  </si>
  <si>
    <t>Иные бюджетные ассигнования</t>
  </si>
  <si>
    <t>800</t>
  </si>
  <si>
    <t>Уплата налогов, сборов и иных платежей</t>
  </si>
  <si>
    <t>850</t>
  </si>
  <si>
    <t>Компенсация депутатам муниципального совета, членам выборных органов местного самоуправления, выборным должностным лицам местного самоуправления, осуществляющим свои полномочия на непостоянной основе, расходов в связи с осуществлением ими своих мандатов</t>
  </si>
  <si>
    <t>00200 00022</t>
  </si>
  <si>
    <t>Социальные обеспечение и иные выплаты гражданам</t>
  </si>
  <si>
    <t>Социальное  выплаты гражданам, кроме публичных нормативных социальных выплат</t>
  </si>
  <si>
    <t>Расходы по уплате членских взносов на осуществление деятельности Совета муниципальных образований Санкт-Петербурга и содержание его органов</t>
  </si>
  <si>
    <t>09200 00441</t>
  </si>
  <si>
    <t>Местная администрация внутригородского муниципального образования Санкт-Петербурга поселок Репино (887)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</si>
  <si>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</si>
  <si>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</si>
  <si>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Расходы на содержание главы Местной администрации </t>
  </si>
  <si>
    <t>002 05 00</t>
  </si>
  <si>
    <t>Закупка товаров, работ и услуг для государственных (муниципальных) нужд</t>
  </si>
  <si>
    <t>Расходы на содержание и обеспечение деятельности Местной администрации (исполнительно-распорядительного органа) муниципального образования</t>
  </si>
  <si>
    <t>00200 00031</t>
  </si>
  <si>
    <t>Исполнение судебных актов Российской Федерации и мировых соглашений по возмещению вреда, причиненного в результате незаконных действий (бездействия) органов государственной власти (государственных органов) либо должностных лиц этих органов, а также в результате деятельности казенных учреждений</t>
  </si>
  <si>
    <t>831</t>
  </si>
  <si>
    <t>Расходы 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</si>
  <si>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00200 G0850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</si>
  <si>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</si>
  <si>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0113</t>
  </si>
  <si>
    <t>09200 G0100</t>
  </si>
  <si>
    <t xml:space="preserve">Расходы на формирование архивных фондов органов местного самоуправления </t>
  </si>
  <si>
    <t>09200 00071</t>
  </si>
  <si>
    <t>Проведение публичных слушаний и собраний граждан</t>
  </si>
  <si>
    <t>09200000092</t>
  </si>
  <si>
    <t>09200 00092</t>
  </si>
  <si>
    <t>РЕЗЕРВНЫЙ ФОНД</t>
  </si>
  <si>
    <t>0111</t>
  </si>
  <si>
    <t>07000 00061</t>
  </si>
  <si>
    <t>Резервные средства</t>
  </si>
  <si>
    <t>870</t>
  </si>
  <si>
    <t>Проведение муниципальных выборов и
местных референдумов</t>
  </si>
  <si>
    <t>0107</t>
  </si>
  <si>
    <t>00207 00051</t>
  </si>
  <si>
    <t>Иные выплаты текущего характера организациям</t>
  </si>
  <si>
    <t>880</t>
  </si>
  <si>
    <t>НАЦИОНАЛЬНАЯ БЕЗОПАСНОСТЬ И ПРАВООХРАНИТЕЛЬНАЯ ДЕЯТЕЛЬНОСТЬ</t>
  </si>
  <si>
    <t>0300</t>
  </si>
  <si>
    <t>Защита населения и территорий от чрезвычайных ситуаций природного и техногенного характера, пожарная безопасность</t>
  </si>
  <si>
    <t>0310</t>
  </si>
  <si>
    <t>Расходы по организации в установленном порядке сбора и обмена информаций в области защиты населения и территорий от чрезвычайных ситуаций природного и техногенного характера, гражданская оборона</t>
  </si>
  <si>
    <t>0309</t>
  </si>
  <si>
    <t>21900 00081</t>
  </si>
  <si>
    <t>Расходы  по проведению подготовки и обучения неработающего населения способам защиты и действиям в чрезвычайных ситуациях, а также способам от опасностей, возникающих при ведении военных действий или вследствие этих действий</t>
  </si>
  <si>
    <r>
      <rPr>
        <b/>
        <sz val="11"/>
        <color rgb="FF000000"/>
        <rFont val="Times New Roman"/>
        <family val="1"/>
        <charset val="204"/>
      </rPr>
      <t>01000 00091</t>
    </r>
  </si>
  <si>
    <r>
      <rPr>
        <sz val="10"/>
        <color rgb="FF000000"/>
        <rFont val="Times New Roman"/>
        <family val="1"/>
        <charset val="204"/>
      </rPr>
      <t>01000 00091</t>
    </r>
  </si>
  <si>
    <t>Другие вопросы в области национальной безопасности и правоохранительной деятельности</t>
  </si>
  <si>
    <t>0314</t>
  </si>
  <si>
    <t>Расходы по участию в реализации мер по профилактике дорожно-транспортного травматизма на территории муниципального образования  поселок Репино</t>
  </si>
  <si>
    <r>
      <rPr>
        <b/>
        <sz val="11"/>
        <color rgb="FF000000"/>
        <rFont val="Times New Roman"/>
        <family val="1"/>
        <charset val="204"/>
      </rPr>
      <t>02000 00491</t>
    </r>
  </si>
  <si>
    <r>
      <rPr>
        <sz val="10"/>
        <color rgb="FF000000"/>
        <rFont val="Times New Roman"/>
        <family val="1"/>
        <charset val="204"/>
      </rPr>
      <t>02000 00491</t>
    </r>
  </si>
  <si>
    <t>Расходы по участию в деятельности по профилактике правонарушений в Санкт-Петербурге в формах и порядке, установленных законодательством Санкт-Петербурга</t>
  </si>
  <si>
    <r>
      <rPr>
        <b/>
        <sz val="11"/>
        <color rgb="FF000000"/>
        <rFont val="Times New Roman"/>
        <family val="1"/>
        <charset val="204"/>
      </rPr>
      <t>03000 00511</t>
    </r>
  </si>
  <si>
    <r>
      <rPr>
        <sz val="10"/>
        <color rgb="FF000000"/>
        <rFont val="Times New Roman"/>
        <family val="1"/>
        <charset val="204"/>
      </rPr>
      <t>03000 00511</t>
    </r>
  </si>
  <si>
    <t>Расходы  по участию в  профилактике терроризма и экстремизма, а также минимизации и (или) ликвидации последствий проявления терроризма и экстремизма на территории МО</t>
  </si>
  <si>
    <r>
      <rPr>
        <b/>
        <sz val="11"/>
        <color rgb="FF000000"/>
        <rFont val="Times New Roman"/>
        <family val="1"/>
        <charset val="204"/>
      </rPr>
      <t>04000 00521</t>
    </r>
  </si>
  <si>
    <r>
      <rPr>
        <sz val="10"/>
        <color rgb="FF000000"/>
        <rFont val="Times New Roman"/>
        <family val="1"/>
        <charset val="204"/>
      </rPr>
      <t>04000 00521</t>
    </r>
  </si>
  <si>
    <t>Расходы по участию в установленном порядке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</si>
  <si>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r>
      <rPr>
        <b/>
        <sz val="11"/>
        <color rgb="FF000000"/>
        <rFont val="Times New Roman"/>
        <family val="1"/>
        <charset val="204"/>
      </rPr>
      <t>05000 00531</t>
    </r>
  </si>
  <si>
    <r>
      <rPr>
        <sz val="10"/>
        <color rgb="FF000000"/>
        <rFont val="Times New Roman"/>
        <family val="1"/>
        <charset val="204"/>
      </rPr>
      <t>05000 00531</t>
    </r>
  </si>
  <si>
    <t>Расходы  по участию в  реализации мероприятий по охране здоровья граждан от воздействия окружающего табачного дыма и последствий потребления табака на территории муниципального образования</t>
  </si>
  <si>
    <t>79500 00551</t>
  </si>
  <si>
    <t>Расходы по участию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</si>
  <si>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r>
      <rPr>
        <b/>
        <sz val="11"/>
        <color rgb="FF000000"/>
        <rFont val="Times New Roman"/>
        <family val="1"/>
        <charset val="204"/>
      </rPr>
      <t>06000 00591</t>
    </r>
  </si>
  <si>
    <r>
      <rPr>
        <sz val="10"/>
        <color rgb="FF000000"/>
        <rFont val="Times New Roman"/>
        <family val="1"/>
        <charset val="204"/>
      </rPr>
      <t>06000 00591</t>
    </r>
  </si>
  <si>
    <t>НАЦИОНАЛЬНАЯ ЭКОНОМИКА</t>
  </si>
  <si>
    <t>0400</t>
  </si>
  <si>
    <t>Общеэкономические вопросы</t>
  </si>
  <si>
    <t>0401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</si>
  <si>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время, безработных граждан, испытующих трудности в поиске работы, безработных граждан в возрасте от 18 до 20 лет из числа выпускников образовательных учреждений начального и среднего профессионального образования, ищущих работу впервые</t>
  </si>
  <si>
    <t>51000 00101</t>
  </si>
  <si>
    <t>ДОРОЖНОЕ ХОЗЯЙСТВО                              (ДОРОЖНЫЕ ФОНДЫ)</t>
  </si>
  <si>
    <t>0409</t>
  </si>
  <si>
    <t xml:space="preserve">Дорожное хозяйство       (дорожные фонды)   </t>
  </si>
  <si>
    <t>31500 00111</t>
  </si>
  <si>
    <t>Расходы на текущий ремонт и содержание дорог, расположенных в пределах границ муниципальных образований (в соответствии с перечнем, утвержденным Правительством Санкт-Петербурга)</t>
  </si>
  <si>
    <t>ЖИЛИЩНО - КОММУНАЛЬНОЕ   ХОЗЯЙСТВО</t>
  </si>
  <si>
    <t>0500</t>
  </si>
  <si>
    <t>Благоустройство</t>
  </si>
  <si>
    <t>0503</t>
  </si>
  <si>
    <t>Расходы на размещение, 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стендов, планировочного устройства, за исключением велосипедных дорожек; размещение покрытий, в том числе предназначенных для кратковременного и длительного хранения индивидуального автотранспорта, на внутриквартальных территориях необходимого для благоустройства территории муниципального образования</t>
  </si>
  <si>
    <t>60000 00131</t>
  </si>
  <si>
    <t>Расходы на 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</si>
  <si>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60000 00132</t>
  </si>
  <si>
    <t>Расходы на установку, содержание  и  ремонт ограждений газонов</t>
  </si>
  <si>
    <t>60000 00133</t>
  </si>
  <si>
    <t>Расходы на организацию дополнительных парковочных мест на дворовых территориях</t>
  </si>
  <si>
    <t>60000 00134</t>
  </si>
  <si>
    <t>Расходы на устройство искусственных неровностей на проездах и въездах на придомовых территориях и дворовых территориях</t>
  </si>
  <si>
    <t>60000 00135</t>
  </si>
  <si>
    <t>Благоустройство  территории муниципального образования, связанное с обеспечением санитарного благополучия населения</t>
  </si>
  <si>
    <t>60000 00140</t>
  </si>
  <si>
    <t>Расходы на размещение и содержание наружной информации в части указателей, информационных щитов и стендов.</t>
  </si>
  <si>
    <t>60000 00144</t>
  </si>
  <si>
    <t>Расходы на обеспечение проектирования благоустройства при размещении элементов благоустройства.</t>
  </si>
  <si>
    <t>60000 00145</t>
  </si>
  <si>
    <t>Расходы на размещение контейнерных площадок на внутриквартальных территориях, ремонт элементов благоустройства, расположенных на контейнерных площадках</t>
  </si>
  <si>
    <t>60000 00143</t>
  </si>
  <si>
    <t>Расходы на организацию и осуществление в соответствии с адресными программами, утвержденными администрациями районов Санкт-Петербурга, уборки и санитарной очистки территорий, за исключением территорий, обеспечение уборки и санитарной очистки которых осуществляется гражданами и юридическими лицами, либо отнесено к полномочиям исполнительных органов государственной власти Санкт-Петербурга</t>
  </si>
  <si>
    <t>60000 G3160</t>
  </si>
  <si>
    <t>Озеленение территории муниципального образования</t>
  </si>
  <si>
    <t>60000 00150</t>
  </si>
  <si>
    <t>Расходы на содержание, в том числе уборку, территорий зеленых насаждений общего пользования местного значения (включая расположенных на них элементов благоустройства), защиту зеленых насаждений на указанных территориях</t>
  </si>
  <si>
    <t>60000 00151</t>
  </si>
  <si>
    <t>Уплата иных платежей</t>
  </si>
  <si>
    <t>853</t>
  </si>
  <si>
    <t>Расходы по организации работ по компенсационному озеленению, проведение санитарных рубок  ( в том числе удаление аварийных, больных деревьев и кустарников), реконструкция зеленых насаждений в отношении зеленых насаждений общего пользования местного значения</t>
  </si>
  <si>
    <t>60000 00152</t>
  </si>
  <si>
    <t xml:space="preserve">Расходы на проведение паспортизации территории зеленых насаждений общего пользования местного значения на территории муниципального образования, включая проведение учета зеленых насаждений искусственного происхождения иных </t>
  </si>
  <si>
    <t>60000 00153</t>
  </si>
  <si>
    <t xml:space="preserve">Иные закупки товаров, работ и услуг для обеспечения государственных (муниципальных) нужд </t>
  </si>
  <si>
    <t>Прочие мероприятия в области благоустройства</t>
  </si>
  <si>
    <t>60000 00160</t>
  </si>
  <si>
    <t>Расходы на создание зон отдыха, в том числе обустройство,  содержание и уборка территорий детских площадок</t>
  </si>
  <si>
    <t>60000 00161</t>
  </si>
  <si>
    <t>Расходы на 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</si>
  <si>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60000 00162</t>
  </si>
  <si>
    <t>852</t>
  </si>
  <si>
    <t>Расходы на 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</si>
  <si>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60000 00163</t>
  </si>
  <si>
    <t xml:space="preserve">Расходы на осуществление работ в сфере благоустройства прочей территории муниципального образования </t>
  </si>
  <si>
    <t>60000 00165</t>
  </si>
  <si>
    <r>
      <rPr>
        <b/>
        <sz val="10"/>
        <rFont val="Times New Roman"/>
        <family val="1"/>
        <charset val="204"/>
      </rPr>
      <t>0503</t>
    </r>
  </si>
  <si>
    <t/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</si>
  <si>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</si>
  <si>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</si>
  <si>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</si>
  <si>
    <t>60000 SP001</t>
  </si>
  <si>
    <t>60000 S2510</t>
  </si>
  <si>
    <t>60000 SP002</t>
  </si>
  <si>
    <t>128081.2</t>
  </si>
  <si>
    <r>
      <rPr>
        <b/>
        <sz val="10"/>
        <rFont val="Times New Roman"/>
        <family val="1"/>
        <charset val="204"/>
      </rPr>
      <t>60000 MP2500</t>
    </r>
  </si>
  <si>
    <t>60000 MP2500</t>
  </si>
  <si>
    <t>815.9</t>
  </si>
  <si>
    <r>
      <rPr>
        <b/>
        <sz val="10"/>
        <rFont val="Times New Roman"/>
        <family val="1"/>
        <charset val="204"/>
      </rPr>
      <t>60000 MP001</t>
    </r>
  </si>
  <si>
    <t>60000 MP001</t>
  </si>
  <si>
    <t>814.2</t>
  </si>
  <si>
    <r>
      <rPr>
        <b/>
        <sz val="11"/>
        <rFont val="Times New Roman"/>
        <family val="1"/>
        <charset val="204"/>
      </rPr>
  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  </r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</si>
  <si>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</si>
  <si>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60000 MP2510</t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</si>
  <si>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  <r>
      <rPr>
        <sz val="11"/>
        <rFont val="Calibri"/>
      </rPr>
      <t xml:space="preserve">
</t>
    </r>
  </si>
  <si>
    <t>6785.4</t>
  </si>
  <si>
    <t>60000 MP002</t>
  </si>
  <si>
    <t>ОБРАЗОВАНИЕ</t>
  </si>
  <si>
    <t>0700</t>
  </si>
  <si>
    <t>Профессиональная подготовка, переподготовка и повышение квалификации</t>
  </si>
  <si>
    <t>0705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</si>
  <si>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</t>
  </si>
  <si>
    <t>42800 00181</t>
  </si>
  <si>
    <t>0707</t>
  </si>
  <si>
    <t>Содержание и обеспечение деятельности муниципальных учреждений, обеспечивающих предоставление услуг в сфере молодежной политики</t>
  </si>
  <si>
    <t>43100 00191</t>
  </si>
  <si>
    <t>Расходы на выплату персоналу казенных учреждений</t>
  </si>
  <si>
    <t>110</t>
  </si>
  <si>
    <t>431 03 00</t>
  </si>
  <si>
    <t>ДРУГИЕ ВОПРОСЫ В ОБЛАСТИ ОБРАЗОВАНИЯ</t>
  </si>
  <si>
    <t>0709</t>
  </si>
  <si>
    <t>0000000000</t>
  </si>
  <si>
    <t>000</t>
  </si>
  <si>
    <t xml:space="preserve">Расходы на 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 на территории внутригородского муниципального образования Санкт-Петербурга </t>
  </si>
  <si>
    <t>08000 00592</t>
  </si>
  <si>
    <t>07000 00592</t>
  </si>
  <si>
    <t xml:space="preserve">Расходы на осуществление защиты прав потребителей и содействию развития 
малого бизнеса на территории внутригородского муниципального образования Санкт-Петербурга 
</t>
  </si>
  <si>
    <t>08000 00522</t>
  </si>
  <si>
    <t xml:space="preserve">КУЛЬТУРА,  КИНЕМАТОГРАФИЯ </t>
  </si>
  <si>
    <t>0800</t>
  </si>
  <si>
    <t>Культура</t>
  </si>
  <si>
    <t>0801</t>
  </si>
  <si>
    <r>
      <rPr>
        <b/>
        <sz val="10"/>
        <rFont val="Times New Roman"/>
        <family val="1"/>
        <charset val="204"/>
      </rPr>
      <t xml:space="preserve">Расходы по организации местных и участие в организации и  проведении городских праздничных и иных зрелищных мероприятий </t>
    </r>
  </si>
  <si>
    <r>
      <rPr>
        <b/>
        <sz val="10"/>
        <rFont val="Times New Roman"/>
        <family val="1"/>
        <charset val="204"/>
      </rPr>
      <t>0801</t>
    </r>
  </si>
  <si>
    <r>
      <rPr>
        <b/>
        <sz val="10"/>
        <rFont val="Times New Roman"/>
        <family val="1"/>
        <charset val="204"/>
      </rPr>
      <t>45000 00201</t>
    </r>
  </si>
  <si>
    <t>45000 00201</t>
  </si>
  <si>
    <r>
      <rPr>
        <b/>
        <sz val="10"/>
        <rFont val="Times New Roman"/>
        <family val="1"/>
        <charset val="204"/>
      </rPr>
      <t>Расходы на организацию и проведение мероприятий по сохранению и развитию местных традиций на территории внутригородского муниципального образования города федерального значения Санкт-Петербурга поселок Репино</t>
    </r>
    <r>
      <rPr>
        <sz val="11"/>
        <rFont val="Calibri"/>
      </rPr>
      <t xml:space="preserve">
</t>
    </r>
  </si>
  <si>
    <t>45000 00202</t>
  </si>
  <si>
    <r>
      <rPr>
        <sz val="10"/>
        <rFont val="Times New Roman"/>
        <family val="1"/>
        <charset val="204"/>
      </rPr>
      <t>Закупка товаров, работ и услуг для обеспечения государственных (муниципальных) нужд</t>
    </r>
    <r>
      <rPr>
        <sz val="11"/>
        <rFont val="Calibri"/>
      </rPr>
      <t xml:space="preserve">
</t>
    </r>
  </si>
  <si>
    <r>
      <rPr>
        <sz val="10"/>
        <rFont val="Times New Roman"/>
        <family val="1"/>
        <charset val="204"/>
      </rPr>
      <t>0801</t>
    </r>
  </si>
  <si>
    <r>
      <rPr>
        <sz val="10"/>
        <rFont val="Times New Roman"/>
        <family val="1"/>
        <charset val="204"/>
      </rPr>
      <t>45000 00202</t>
    </r>
  </si>
  <si>
    <r>
      <rPr>
        <sz val="10"/>
        <rFont val="Times New Roman"/>
        <family val="1"/>
        <charset val="204"/>
      </rPr>
      <t>Иные закупки товаров, работ и услуг для обеспечения государственных (муниципальных) нужд</t>
    </r>
  </si>
  <si>
    <t>СОЦИАЛЬНАЯ ПОЛИТИКА</t>
  </si>
  <si>
    <t>1000</t>
  </si>
  <si>
    <t>1001</t>
  </si>
  <si>
    <t xml:space="preserve">Расходы по назначению, выплате, перерасчету пенсии за выслугу лет лицам, замещавшим должности муниципальной службы в органах местного самоуправления, муниципальных органах муниципальных образований, а также приостановлению, возобновлению, прекращению выплаты пенсии за выслугу лет в соответствии с законом Санкт-Петербурга	</t>
  </si>
  <si>
    <t>50500 00232</t>
  </si>
  <si>
    <t>300</t>
  </si>
  <si>
    <t>Публичные нормативные социальные выплаты гражданам</t>
  </si>
  <si>
    <t>310</t>
  </si>
  <si>
    <t>Социальное обеспечение населения</t>
  </si>
  <si>
    <t>1003</t>
  </si>
  <si>
    <t>50500 00231</t>
  </si>
  <si>
    <t>Охрана семьи и детства</t>
  </si>
  <si>
    <t>1004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</si>
  <si>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</si>
  <si>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51100 G0860</t>
  </si>
  <si>
    <t>Расходы на исполнение государственного полномочия Санкт-Петербурга по выплате денежных средств на содержание ребенка в семье опекуна и приемной семье за счет субвенций из бюджета Санкт-Петербурга</t>
  </si>
  <si>
    <t>51100 G0870</t>
  </si>
  <si>
    <t>СРЕДСТВА МАССОВОЙ ИНФОРМАЦИИ</t>
  </si>
  <si>
    <t>1200</t>
  </si>
  <si>
    <t>Периодическая печать и издательства</t>
  </si>
  <si>
    <t>1202</t>
  </si>
  <si>
    <t>45700 00251</t>
  </si>
  <si>
    <t>Расходы по учреждению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</si>
  <si>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ВСЕГО РАСХОДОВ</t>
  </si>
  <si>
    <t>128081,2</t>
  </si>
  <si>
    <t>814,2</t>
  </si>
  <si>
    <t>6785,4</t>
  </si>
  <si>
    <t>Резервные фонды местной администрации</t>
  </si>
  <si>
    <t>Социальные обеспечение и иные выплаты населению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</si>
  <si>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</si>
  <si>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</si>
  <si>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</si>
  <si>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 xml:space="preserve">Расходы на организацию благоустройства территории муниципального образования за счет субсидии из бюджета Санкт-Петербурга в рамках выполнения мероприятий программы "Петербургские дворы" </t>
    </r>
    <r>
      <rPr>
        <sz val="11"/>
        <rFont val="Calibri"/>
        <family val="2"/>
        <charset val="204"/>
      </rPr>
      <t xml:space="preserve">
</t>
    </r>
  </si>
  <si>
    <r>
      <t>Расходы на осуществление работ в сфере озеленения на территории муниципального образования за счет субсидии из бюджета Санкт-Петербурга в рамках выполнения мероприятий программы "Петербургские дворы"</t>
    </r>
    <r>
      <rPr>
        <sz val="11"/>
        <rFont val="Calibri"/>
        <family val="2"/>
        <charset val="204"/>
      </rPr>
      <t xml:space="preserve">
</t>
    </r>
  </si>
  <si>
    <t>Расходы на организацию благоустройства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</si>
  <si>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Расходы на осуществление работ в сфере озеленения на территории муниципального образования, софинансируемые за счет средств местного бюджета в рамках выполнения мероприятий программы "Петербургские дворы"</t>
  </si>
  <si>
    <t>60000 S2500</t>
  </si>
  <si>
    <r>
      <t>60000 S2510</t>
    </r>
    <r>
      <rPr>
        <sz val="11"/>
        <rFont val="Calibri"/>
        <family val="2"/>
        <charset val="204"/>
      </rPr>
      <t xml:space="preserve">
</t>
    </r>
  </si>
  <si>
    <t>Расходы по назначению, выплате, перерасчету ежемесячной доплаты за стаж (общую продолжительность) работы (службы) в органах местного самоуправления к стразовой пенсии по старости, страховой пенсии по инвалидности, пенсии за выслугу лет лицам, замещавшим муниципальные должности, должности муниципальной службы в органах местного самоуправления (далее - доплата к пенсии), а также приостановлению, возобновлению, прекращению выплаты доплаты к пенсии в соответствии с законом Санкт-Петербурга</t>
  </si>
  <si>
    <t xml:space="preserve">Молодежная политика </t>
  </si>
  <si>
    <t>Пенсионное обеспечение</t>
  </si>
  <si>
    <t xml:space="preserve">Приложение № 2 к Проекту Решения МС ВМО поселок Репино от                  .2025 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</si>
</sst>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;\-0.00"/>
    <numFmt numFmtId="167" formatCode="0.0;\-0.0"/>
  </numFmts>
  <fonts count="20" x14ac:knownFonts="1">
    <font>
      <sz val="11"/>
      <name val="Calibri"/>
    </font>
    <font>
      <sz val="10"/>
      <name val="Arial Cy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left" wrapText="1"/>
      <protection hidden="1"/>
    </xf>
    <xf numFmtId="165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justify"/>
    </xf>
    <xf numFmtId="165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wrapText="1"/>
    </xf>
    <xf numFmtId="165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165" fontId="2" fillId="0" borderId="0" xfId="0" applyNumberFormat="1" applyFont="1"/>
    <xf numFmtId="0" fontId="9" fillId="0" borderId="0" xfId="0" applyFont="1"/>
    <xf numFmtId="0" fontId="9" fillId="0" borderId="1" xfId="0" applyFont="1" applyBorder="1" applyAlignment="1">
      <alignment horizontal="left" vertical="justify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/>
    </xf>
    <xf numFmtId="0" fontId="2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justify"/>
    </xf>
    <xf numFmtId="0" fontId="11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vertical="justify"/>
    </xf>
    <xf numFmtId="0" fontId="7" fillId="0" borderId="0" xfId="0" applyFont="1"/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/>
    <xf numFmtId="165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justify" wrapText="1"/>
    </xf>
    <xf numFmtId="0" fontId="8" fillId="0" borderId="1" xfId="0" applyFont="1" applyBorder="1" applyAlignment="1">
      <alignment horizontal="left" vertical="justify" wrapText="1"/>
    </xf>
    <xf numFmtId="0" fontId="6" fillId="0" borderId="1" xfId="0" applyFont="1" applyBorder="1" applyAlignment="1">
      <alignment horizontal="left"/>
    </xf>
    <xf numFmtId="165" fontId="2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167" fontId="7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 wrapText="1"/>
    </xf>
    <xf numFmtId="49" fontId="15" fillId="0" borderId="1" xfId="0" applyNumberFormat="1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justify" wrapText="1"/>
    </xf>
    <xf numFmtId="0" fontId="9" fillId="0" borderId="9" xfId="0" applyFont="1" applyBorder="1" applyAlignment="1">
      <alignment horizontal="left" vertical="justify" wrapText="1"/>
    </xf>
    <xf numFmtId="0" fontId="9" fillId="0" borderId="4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 vertical="justify" wrapText="1"/>
    </xf>
    <xf numFmtId="0" fontId="2" fillId="0" borderId="9" xfId="0" applyFont="1" applyBorder="1" applyAlignment="1">
      <alignment horizontal="left" vertical="justify" wrapText="1"/>
    </xf>
    <xf numFmtId="0" fontId="2" fillId="0" borderId="4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distributed" wrapText="1"/>
    </xf>
    <xf numFmtId="0" fontId="18" fillId="0" borderId="9" xfId="0" applyFont="1" applyBorder="1" applyAlignment="1">
      <alignment horizontal="left" vertical="distributed" wrapText="1"/>
    </xf>
    <xf numFmtId="0" fontId="18" fillId="0" borderId="4" xfId="0" applyFont="1" applyBorder="1" applyAlignment="1">
      <alignment horizontal="left" vertical="distributed" wrapText="1"/>
    </xf>
    <xf numFmtId="0" fontId="12" fillId="0" borderId="1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9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distributed" wrapText="1"/>
    </xf>
    <xf numFmtId="0" fontId="7" fillId="0" borderId="9" xfId="0" applyFont="1" applyBorder="1" applyAlignment="1">
      <alignment horizontal="left" vertical="distributed" wrapText="1"/>
    </xf>
    <xf numFmtId="0" fontId="7" fillId="0" borderId="4" xfId="0" applyFont="1" applyBorder="1" applyAlignment="1">
      <alignment horizontal="left" vertical="distributed" wrapText="1"/>
    </xf>
    <xf numFmtId="0" fontId="2" fillId="0" borderId="1" xfId="0" applyFont="1" applyBorder="1" applyAlignment="1">
      <alignment horizontal="left" vertical="distributed" wrapText="1"/>
    </xf>
    <xf numFmtId="0" fontId="2" fillId="0" borderId="9" xfId="0" applyFont="1" applyBorder="1" applyAlignment="1">
      <alignment horizontal="left" vertical="distributed" wrapText="1"/>
    </xf>
    <xf numFmtId="0" fontId="2" fillId="0" borderId="4" xfId="0" applyFont="1" applyBorder="1" applyAlignment="1">
      <alignment horizontal="left" vertical="distributed" wrapText="1"/>
    </xf>
    <xf numFmtId="0" fontId="2" fillId="0" borderId="1" xfId="0" applyFont="1" applyBorder="1" applyAlignment="1">
      <alignment vertical="distributed" wrapText="1"/>
    </xf>
    <xf numFmtId="0" fontId="2" fillId="0" borderId="9" xfId="0" applyFont="1" applyBorder="1" applyAlignment="1">
      <alignment vertical="distributed" wrapText="1"/>
    </xf>
    <xf numFmtId="0" fontId="2" fillId="0" borderId="4" xfId="0" applyFont="1" applyBorder="1" applyAlignment="1">
      <alignment vertical="distributed" wrapText="1"/>
    </xf>
    <xf numFmtId="0" fontId="9" fillId="0" borderId="1" xfId="0" applyFont="1" applyBorder="1" applyAlignment="1">
      <alignment horizontal="left" vertical="distributed" wrapText="1"/>
    </xf>
    <xf numFmtId="0" fontId="9" fillId="0" borderId="9" xfId="0" applyFont="1" applyBorder="1" applyAlignment="1">
      <alignment horizontal="left" vertical="distributed" wrapText="1"/>
    </xf>
    <xf numFmtId="0" fontId="9" fillId="0" borderId="4" xfId="0" applyFont="1" applyBorder="1" applyAlignment="1">
      <alignment horizontal="left" vertical="distributed" wrapText="1"/>
    </xf>
    <xf numFmtId="0" fontId="6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distributed" wrapText="1"/>
    </xf>
    <xf numFmtId="0" fontId="11" fillId="0" borderId="9" xfId="0" applyFont="1" applyBorder="1" applyAlignment="1">
      <alignment horizontal="left" vertical="distributed" wrapText="1"/>
    </xf>
    <xf numFmtId="0" fontId="11" fillId="0" borderId="4" xfId="0" applyFont="1" applyBorder="1" applyAlignment="1">
      <alignment horizontal="left" vertical="distributed" wrapText="1"/>
    </xf>
    <xf numFmtId="0" fontId="4" fillId="0" borderId="1" xfId="0" applyFont="1" applyBorder="1" applyAlignment="1">
      <alignment horizontal="left" vertical="justify" wrapText="1"/>
    </xf>
    <xf numFmtId="0" fontId="4" fillId="0" borderId="9" xfId="0" applyFont="1" applyBorder="1" applyAlignment="1">
      <alignment horizontal="left" vertical="justify" wrapText="1"/>
    </xf>
    <xf numFmtId="0" fontId="4" fillId="0" borderId="4" xfId="0" applyFont="1" applyBorder="1" applyAlignment="1">
      <alignment horizontal="left" vertical="justify" wrapText="1"/>
    </xf>
    <xf numFmtId="0" fontId="7" fillId="0" borderId="1" xfId="0" applyFont="1" applyBorder="1" applyAlignment="1">
      <alignment horizontal="left" vertical="justify" wrapText="1"/>
    </xf>
    <xf numFmtId="0" fontId="7" fillId="0" borderId="9" xfId="0" applyFont="1" applyBorder="1" applyAlignment="1">
      <alignment horizontal="left" vertical="justify" wrapText="1"/>
    </xf>
    <xf numFmtId="0" fontId="7" fillId="0" borderId="4" xfId="0" applyFont="1" applyBorder="1" applyAlignment="1">
      <alignment horizontal="left" vertical="justify" wrapText="1"/>
    </xf>
    <xf numFmtId="0" fontId="17" fillId="0" borderId="1" xfId="0" applyFont="1" applyBorder="1" applyAlignment="1">
      <alignment horizontal="left" vertical="justify" wrapText="1"/>
    </xf>
    <xf numFmtId="0" fontId="17" fillId="0" borderId="9" xfId="0" applyFont="1" applyBorder="1" applyAlignment="1">
      <alignment horizontal="left" vertical="justify" wrapText="1"/>
    </xf>
    <xf numFmtId="0" fontId="17" fillId="0" borderId="4" xfId="0" applyFont="1" applyBorder="1" applyAlignment="1">
      <alignment horizontal="left" vertical="justify" wrapText="1"/>
    </xf>
    <xf numFmtId="0" fontId="16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1"/>
  <sheetViews>
    <sheetView tabSelected="1" view="pageBreakPreview" zoomScale="80" zoomScaleNormal="100" zoomScaleSheetLayoutView="80" workbookViewId="0">
      <selection activeCell="U6" sqref="U6"/>
    </sheetView>
  </sheetViews>
  <sheetFormatPr defaultColWidth="9" defaultRowHeight="12.75" x14ac:dyDescent="0.2"/>
  <cols>
    <col min="1" max="2" width="9" style="1" bestFit="1" customWidth="1"/>
    <col min="3" max="3" width="13.42578125" style="1" customWidth="1"/>
    <col min="4" max="4" width="15.7109375" style="1" customWidth="1"/>
    <col min="5" max="5" width="11.140625" style="1" hidden="1" customWidth="1"/>
    <col min="6" max="6" width="8.5703125" style="1" hidden="1" customWidth="1"/>
    <col min="7" max="7" width="7.5703125" style="1" customWidth="1"/>
    <col min="8" max="8" width="14.28515625" style="1" customWidth="1"/>
    <col min="9" max="9" width="9" style="1" bestFit="1" customWidth="1"/>
    <col min="10" max="10" width="14.28515625" style="2" customWidth="1"/>
    <col min="11" max="11" width="13.28515625" style="3" bestFit="1" customWidth="1"/>
    <col min="12" max="12" width="10.5703125" style="1" bestFit="1" customWidth="1"/>
    <col min="13" max="14" width="12.28515625" style="1" customWidth="1"/>
    <col min="15" max="15" width="9" style="1" bestFit="1" customWidth="1"/>
    <col min="16" max="16" width="10.28515625" style="1" customWidth="1"/>
    <col min="17" max="17" width="9" style="1" bestFit="1" customWidth="1"/>
    <col min="18" max="16384" width="9" style="1"/>
  </cols>
  <sheetData>
    <row r="1" spans="1:22" ht="15.75" customHeight="1" x14ac:dyDescent="0.2">
      <c r="A1" s="80"/>
      <c r="B1" s="80"/>
      <c r="C1" s="80"/>
      <c r="D1" s="80"/>
      <c r="E1" s="80"/>
      <c r="F1" s="80"/>
      <c r="G1" s="80"/>
      <c r="H1" s="81" t="s">
        <v>254</v>
      </c>
      <c r="I1" s="81"/>
      <c r="J1" s="81"/>
      <c r="K1" s="81"/>
      <c r="L1" s="81"/>
      <c r="M1" s="81"/>
      <c r="N1" s="81"/>
    </row>
    <row r="2" spans="1:22" ht="12.7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22" ht="53.25" customHeight="1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22" ht="21.7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5" t="s">
        <v>1</v>
      </c>
      <c r="N4" s="95"/>
    </row>
    <row r="5" spans="1:22" s="5" customFormat="1" ht="27" customHeight="1" x14ac:dyDescent="0.25">
      <c r="A5" s="99" t="s">
        <v>2</v>
      </c>
      <c r="B5" s="100"/>
      <c r="C5" s="100"/>
      <c r="D5" s="100"/>
      <c r="E5" s="101"/>
      <c r="F5" s="96" t="s">
        <v>3</v>
      </c>
      <c r="G5" s="105" t="s">
        <v>4</v>
      </c>
      <c r="H5" s="105" t="s">
        <v>5</v>
      </c>
      <c r="I5" s="105" t="s">
        <v>6</v>
      </c>
      <c r="J5" s="107" t="s">
        <v>7</v>
      </c>
      <c r="K5" s="107" t="s">
        <v>8</v>
      </c>
      <c r="L5" s="96" t="s">
        <v>9</v>
      </c>
      <c r="M5" s="96" t="s">
        <v>10</v>
      </c>
      <c r="N5" s="97"/>
    </row>
    <row r="6" spans="1:22" s="5" customFormat="1" ht="51.75" customHeight="1" x14ac:dyDescent="0.25">
      <c r="A6" s="102"/>
      <c r="B6" s="103"/>
      <c r="C6" s="103"/>
      <c r="D6" s="103"/>
      <c r="E6" s="104"/>
      <c r="F6" s="98"/>
      <c r="G6" s="106"/>
      <c r="H6" s="106"/>
      <c r="I6" s="106"/>
      <c r="J6" s="108"/>
      <c r="K6" s="108"/>
      <c r="L6" s="98"/>
      <c r="M6" s="6" t="s">
        <v>11</v>
      </c>
      <c r="N6" s="6" t="s">
        <v>12</v>
      </c>
    </row>
    <row r="7" spans="1:22" ht="45" customHeight="1" x14ac:dyDescent="0.3">
      <c r="A7" s="91" t="s">
        <v>13</v>
      </c>
      <c r="B7" s="92"/>
      <c r="C7" s="92"/>
      <c r="D7" s="92"/>
      <c r="E7" s="93"/>
      <c r="F7" s="8">
        <v>931</v>
      </c>
      <c r="G7" s="9"/>
      <c r="H7" s="10"/>
      <c r="I7" s="10"/>
      <c r="J7" s="11">
        <f>J8</f>
        <v>4902.5999999999995</v>
      </c>
      <c r="K7" s="12">
        <f>K8</f>
        <v>4902.6000000000004</v>
      </c>
      <c r="L7" s="11">
        <f>L8</f>
        <v>4887.1000000000004</v>
      </c>
      <c r="M7" s="13">
        <f t="shared" ref="M7:M16" si="0">L7/J7*100</f>
        <v>99.683841227104011</v>
      </c>
      <c r="N7" s="13">
        <f t="shared" ref="N7:N29" si="1">L7/K7*100</f>
        <v>99.683841227103983</v>
      </c>
      <c r="V7" s="14"/>
    </row>
    <row r="8" spans="1:22" ht="27.6" customHeight="1" x14ac:dyDescent="0.2">
      <c r="A8" s="88" t="s">
        <v>14</v>
      </c>
      <c r="B8" s="89"/>
      <c r="C8" s="89"/>
      <c r="D8" s="89"/>
      <c r="E8" s="90"/>
      <c r="F8" s="12">
        <v>931</v>
      </c>
      <c r="G8" s="9" t="s">
        <v>15</v>
      </c>
      <c r="H8" s="9"/>
      <c r="I8" s="9"/>
      <c r="J8" s="15">
        <f>J9+J15</f>
        <v>4902.5999999999995</v>
      </c>
      <c r="K8" s="12">
        <f>K9+K15</f>
        <v>4902.6000000000004</v>
      </c>
      <c r="L8" s="11">
        <f>L9+L15</f>
        <v>4887.1000000000004</v>
      </c>
      <c r="M8" s="13">
        <f t="shared" si="0"/>
        <v>99.683841227104011</v>
      </c>
      <c r="N8" s="13">
        <f t="shared" si="1"/>
        <v>99.683841227103983</v>
      </c>
    </row>
    <row r="9" spans="1:22" ht="41.45" customHeight="1" x14ac:dyDescent="0.2">
      <c r="A9" s="85" t="s">
        <v>242</v>
      </c>
      <c r="B9" s="86"/>
      <c r="C9" s="86"/>
      <c r="D9" s="86"/>
      <c r="E9" s="87"/>
      <c r="F9" s="12">
        <v>931</v>
      </c>
      <c r="G9" s="9" t="s">
        <v>16</v>
      </c>
      <c r="H9" s="9"/>
      <c r="I9" s="9"/>
      <c r="J9" s="15">
        <f>J10</f>
        <v>1806.2</v>
      </c>
      <c r="K9" s="12">
        <f>K10</f>
        <v>1806.2</v>
      </c>
      <c r="L9" s="12">
        <f>L10</f>
        <v>1806.2</v>
      </c>
      <c r="M9" s="13">
        <f t="shared" si="0"/>
        <v>100</v>
      </c>
      <c r="N9" s="13">
        <f t="shared" si="1"/>
        <v>100</v>
      </c>
    </row>
    <row r="10" spans="1:22" ht="89.45" customHeight="1" x14ac:dyDescent="0.2">
      <c r="A10" s="82" t="s">
        <v>17</v>
      </c>
      <c r="B10" s="83"/>
      <c r="C10" s="83"/>
      <c r="D10" s="83"/>
      <c r="E10" s="84"/>
      <c r="F10" s="17">
        <v>931</v>
      </c>
      <c r="G10" s="18" t="s">
        <v>16</v>
      </c>
      <c r="H10" s="18" t="s">
        <v>18</v>
      </c>
      <c r="I10" s="18"/>
      <c r="J10" s="19">
        <f>J11+J13</f>
        <v>1806.2</v>
      </c>
      <c r="K10" s="17">
        <f>K11+K13</f>
        <v>1806.2</v>
      </c>
      <c r="L10" s="17">
        <f>L11+L13</f>
        <v>1806.2</v>
      </c>
      <c r="M10" s="20">
        <f t="shared" si="0"/>
        <v>100</v>
      </c>
      <c r="N10" s="20">
        <f t="shared" si="1"/>
        <v>100</v>
      </c>
    </row>
    <row r="11" spans="1:22" ht="71.25" customHeight="1" x14ac:dyDescent="0.2">
      <c r="A11" s="82" t="s">
        <v>19</v>
      </c>
      <c r="B11" s="83"/>
      <c r="C11" s="83"/>
      <c r="D11" s="83"/>
      <c r="E11" s="84"/>
      <c r="F11" s="17">
        <v>931</v>
      </c>
      <c r="G11" s="18" t="s">
        <v>16</v>
      </c>
      <c r="H11" s="18" t="s">
        <v>18</v>
      </c>
      <c r="I11" s="18" t="s">
        <v>20</v>
      </c>
      <c r="J11" s="19">
        <f>J12</f>
        <v>1806.2</v>
      </c>
      <c r="K11" s="17">
        <f>K12</f>
        <v>1806.2</v>
      </c>
      <c r="L11" s="17">
        <f>L12</f>
        <v>1806.2</v>
      </c>
      <c r="M11" s="20">
        <f t="shared" si="0"/>
        <v>100</v>
      </c>
      <c r="N11" s="20">
        <f t="shared" si="1"/>
        <v>100</v>
      </c>
    </row>
    <row r="12" spans="1:22" ht="26.25" customHeight="1" x14ac:dyDescent="0.2">
      <c r="A12" s="82" t="s">
        <v>21</v>
      </c>
      <c r="B12" s="83"/>
      <c r="C12" s="83"/>
      <c r="D12" s="84"/>
      <c r="E12" s="21"/>
      <c r="F12" s="17">
        <v>931</v>
      </c>
      <c r="G12" s="18" t="s">
        <v>16</v>
      </c>
      <c r="H12" s="18" t="s">
        <v>18</v>
      </c>
      <c r="I12" s="18" t="s">
        <v>22</v>
      </c>
      <c r="J12" s="19">
        <v>1806.2</v>
      </c>
      <c r="K12" s="17">
        <v>1806.2</v>
      </c>
      <c r="L12" s="17">
        <v>1806.2</v>
      </c>
      <c r="M12" s="20">
        <f t="shared" si="0"/>
        <v>100</v>
      </c>
      <c r="N12" s="20">
        <f t="shared" si="1"/>
        <v>100</v>
      </c>
    </row>
    <row r="13" spans="1:22" ht="38.25" hidden="1" customHeight="1" x14ac:dyDescent="0.2">
      <c r="A13" s="82" t="s">
        <v>23</v>
      </c>
      <c r="B13" s="83"/>
      <c r="C13" s="83"/>
      <c r="D13" s="83"/>
      <c r="E13" s="84"/>
      <c r="F13" s="22">
        <v>931</v>
      </c>
      <c r="G13" s="18" t="s">
        <v>16</v>
      </c>
      <c r="H13" s="18" t="s">
        <v>24</v>
      </c>
      <c r="I13" s="18" t="s">
        <v>25</v>
      </c>
      <c r="J13" s="19">
        <f>J14</f>
        <v>0</v>
      </c>
      <c r="K13" s="17"/>
      <c r="L13" s="17"/>
      <c r="M13" s="20" t="e">
        <f t="shared" si="0"/>
        <v>#DIV/0!</v>
      </c>
      <c r="N13" s="20" t="e">
        <f t="shared" si="1"/>
        <v>#DIV/0!</v>
      </c>
    </row>
    <row r="14" spans="1:22" ht="41.25" hidden="1" customHeight="1" x14ac:dyDescent="0.2">
      <c r="A14" s="82" t="s">
        <v>26</v>
      </c>
      <c r="B14" s="83"/>
      <c r="C14" s="83"/>
      <c r="D14" s="84"/>
      <c r="E14" s="16"/>
      <c r="F14" s="22">
        <v>931</v>
      </c>
      <c r="G14" s="18" t="s">
        <v>16</v>
      </c>
      <c r="H14" s="18" t="s">
        <v>24</v>
      </c>
      <c r="I14" s="18" t="s">
        <v>27</v>
      </c>
      <c r="J14" s="19"/>
      <c r="K14" s="17"/>
      <c r="L14" s="17"/>
      <c r="M14" s="20" t="e">
        <f t="shared" si="0"/>
        <v>#DIV/0!</v>
      </c>
      <c r="N14" s="20" t="e">
        <f t="shared" si="1"/>
        <v>#DIV/0!</v>
      </c>
    </row>
    <row r="15" spans="1:22" ht="55.5" customHeight="1" x14ac:dyDescent="0.2">
      <c r="A15" s="85" t="s">
        <v>243</v>
      </c>
      <c r="B15" s="86"/>
      <c r="C15" s="86"/>
      <c r="D15" s="87"/>
      <c r="E15" s="7"/>
      <c r="F15" s="12">
        <v>931</v>
      </c>
      <c r="G15" s="9" t="s">
        <v>28</v>
      </c>
      <c r="H15" s="9"/>
      <c r="I15" s="9"/>
      <c r="J15" s="15">
        <f>J16+J23+J26</f>
        <v>3096.3999999999996</v>
      </c>
      <c r="K15" s="23">
        <f>K16+K23+K26</f>
        <v>3096.4</v>
      </c>
      <c r="L15" s="23">
        <f>L16+L23+L26</f>
        <v>3080.9</v>
      </c>
      <c r="M15" s="13">
        <f t="shared" si="0"/>
        <v>99.499418679757156</v>
      </c>
      <c r="N15" s="13">
        <f t="shared" si="1"/>
        <v>99.499418679757127</v>
      </c>
    </row>
    <row r="16" spans="1:22" ht="42.75" customHeight="1" x14ac:dyDescent="0.2">
      <c r="A16" s="82" t="s">
        <v>29</v>
      </c>
      <c r="B16" s="83"/>
      <c r="C16" s="83"/>
      <c r="D16" s="83"/>
      <c r="E16" s="84"/>
      <c r="F16" s="17">
        <v>931</v>
      </c>
      <c r="G16" s="18" t="s">
        <v>28</v>
      </c>
      <c r="H16" s="18" t="s">
        <v>30</v>
      </c>
      <c r="I16" s="18"/>
      <c r="J16" s="24">
        <f>J20+J18+J21</f>
        <v>2801.2999999999997</v>
      </c>
      <c r="K16" s="17">
        <f>K20+K17+K22</f>
        <v>2793.9</v>
      </c>
      <c r="L16" s="17">
        <f>L20+L17+L22</f>
        <v>2778.4</v>
      </c>
      <c r="M16" s="20">
        <f t="shared" si="0"/>
        <v>99.182522400314156</v>
      </c>
      <c r="N16" s="20">
        <f t="shared" si="1"/>
        <v>99.445219943448222</v>
      </c>
    </row>
    <row r="17" spans="1:18" ht="66.599999999999994" customHeight="1" x14ac:dyDescent="0.2">
      <c r="A17" s="82" t="s">
        <v>19</v>
      </c>
      <c r="B17" s="83"/>
      <c r="C17" s="83"/>
      <c r="D17" s="83"/>
      <c r="E17" s="84"/>
      <c r="F17" s="17">
        <v>931</v>
      </c>
      <c r="G17" s="18" t="s">
        <v>28</v>
      </c>
      <c r="H17" s="18" t="s">
        <v>30</v>
      </c>
      <c r="I17" s="18" t="s">
        <v>20</v>
      </c>
      <c r="J17" s="24">
        <f>J18</f>
        <v>1488.3</v>
      </c>
      <c r="K17" s="17">
        <f>K18</f>
        <v>1488.3</v>
      </c>
      <c r="L17" s="17">
        <f>L18</f>
        <v>1485.9</v>
      </c>
      <c r="M17" s="20">
        <v>0</v>
      </c>
      <c r="N17" s="20">
        <f t="shared" si="1"/>
        <v>99.838742189074793</v>
      </c>
    </row>
    <row r="18" spans="1:18" ht="28.5" customHeight="1" x14ac:dyDescent="0.2">
      <c r="A18" s="82" t="s">
        <v>21</v>
      </c>
      <c r="B18" s="83"/>
      <c r="C18" s="83"/>
      <c r="D18" s="83"/>
      <c r="E18" s="84"/>
      <c r="F18" s="17">
        <v>931</v>
      </c>
      <c r="G18" s="18" t="s">
        <v>28</v>
      </c>
      <c r="H18" s="18" t="s">
        <v>30</v>
      </c>
      <c r="I18" s="18" t="s">
        <v>22</v>
      </c>
      <c r="J18" s="24">
        <v>1488.3</v>
      </c>
      <c r="K18" s="17">
        <v>1488.3</v>
      </c>
      <c r="L18" s="17">
        <v>1485.9</v>
      </c>
      <c r="M18" s="20">
        <v>0</v>
      </c>
      <c r="N18" s="20">
        <f t="shared" si="1"/>
        <v>99.838742189074793</v>
      </c>
    </row>
    <row r="19" spans="1:18" ht="30.75" customHeight="1" x14ac:dyDescent="0.2">
      <c r="A19" s="82" t="s">
        <v>23</v>
      </c>
      <c r="B19" s="83"/>
      <c r="C19" s="83"/>
      <c r="D19" s="83"/>
      <c r="E19" s="84"/>
      <c r="F19" s="17">
        <v>931</v>
      </c>
      <c r="G19" s="18" t="s">
        <v>28</v>
      </c>
      <c r="H19" s="18" t="s">
        <v>30</v>
      </c>
      <c r="I19" s="18" t="s">
        <v>25</v>
      </c>
      <c r="J19" s="24">
        <f>J20</f>
        <v>1312.9</v>
      </c>
      <c r="K19" s="17">
        <f>K20</f>
        <v>1305.5</v>
      </c>
      <c r="L19" s="17">
        <f>L20</f>
        <v>1292.4000000000001</v>
      </c>
      <c r="M19" s="20">
        <f t="shared" ref="M19:M29" si="2">L19/J19*100</f>
        <v>98.438571102140301</v>
      </c>
      <c r="N19" s="20">
        <f t="shared" si="1"/>
        <v>98.996553044810426</v>
      </c>
    </row>
    <row r="20" spans="1:18" ht="36" customHeight="1" x14ac:dyDescent="0.2">
      <c r="A20" s="82" t="s">
        <v>26</v>
      </c>
      <c r="B20" s="83"/>
      <c r="C20" s="83"/>
      <c r="D20" s="83"/>
      <c r="E20" s="84"/>
      <c r="F20" s="17">
        <v>931</v>
      </c>
      <c r="G20" s="18" t="s">
        <v>28</v>
      </c>
      <c r="H20" s="18" t="s">
        <v>30</v>
      </c>
      <c r="I20" s="18" t="s">
        <v>27</v>
      </c>
      <c r="J20" s="24">
        <v>1312.9</v>
      </c>
      <c r="K20" s="17">
        <v>1305.5</v>
      </c>
      <c r="L20" s="17">
        <v>1292.4000000000001</v>
      </c>
      <c r="M20" s="20">
        <f t="shared" si="2"/>
        <v>98.438571102140301</v>
      </c>
      <c r="N20" s="20">
        <f t="shared" si="1"/>
        <v>98.996553044810426</v>
      </c>
    </row>
    <row r="21" spans="1:18" ht="24.75" customHeight="1" x14ac:dyDescent="0.2">
      <c r="A21" s="109" t="s">
        <v>31</v>
      </c>
      <c r="B21" s="110"/>
      <c r="C21" s="110"/>
      <c r="D21" s="111"/>
      <c r="E21" s="26"/>
      <c r="F21" s="17">
        <v>887</v>
      </c>
      <c r="G21" s="18" t="s">
        <v>28</v>
      </c>
      <c r="H21" s="18" t="s">
        <v>30</v>
      </c>
      <c r="I21" s="18" t="s">
        <v>32</v>
      </c>
      <c r="J21" s="24">
        <f>J22</f>
        <v>0.1</v>
      </c>
      <c r="K21" s="27">
        <f>K22</f>
        <v>0.1</v>
      </c>
      <c r="L21" s="27">
        <f>L22</f>
        <v>0.1</v>
      </c>
      <c r="M21" s="20">
        <f t="shared" si="2"/>
        <v>100</v>
      </c>
      <c r="N21" s="20">
        <f t="shared" si="1"/>
        <v>100</v>
      </c>
    </row>
    <row r="22" spans="1:18" ht="24" customHeight="1" x14ac:dyDescent="0.2">
      <c r="A22" s="109" t="s">
        <v>33</v>
      </c>
      <c r="B22" s="110"/>
      <c r="C22" s="110"/>
      <c r="D22" s="111"/>
      <c r="E22" s="26"/>
      <c r="F22" s="17">
        <v>887</v>
      </c>
      <c r="G22" s="18" t="s">
        <v>28</v>
      </c>
      <c r="H22" s="18" t="s">
        <v>30</v>
      </c>
      <c r="I22" s="18" t="s">
        <v>34</v>
      </c>
      <c r="J22" s="24">
        <v>0.1</v>
      </c>
      <c r="K22" s="27">
        <v>0.1</v>
      </c>
      <c r="L22" s="27">
        <v>0.1</v>
      </c>
      <c r="M22" s="20">
        <f t="shared" si="2"/>
        <v>100</v>
      </c>
      <c r="N22" s="20">
        <f t="shared" si="1"/>
        <v>100</v>
      </c>
    </row>
    <row r="23" spans="1:18" ht="80.25" customHeight="1" x14ac:dyDescent="0.2">
      <c r="A23" s="112" t="s">
        <v>35</v>
      </c>
      <c r="B23" s="113"/>
      <c r="C23" s="113"/>
      <c r="D23" s="113"/>
      <c r="E23" s="114"/>
      <c r="F23" s="17">
        <v>931</v>
      </c>
      <c r="G23" s="18" t="s">
        <v>28</v>
      </c>
      <c r="H23" s="18" t="s">
        <v>36</v>
      </c>
      <c r="I23" s="18"/>
      <c r="J23" s="24">
        <f t="shared" ref="J23:L24" si="3">J24</f>
        <v>187.1</v>
      </c>
      <c r="K23" s="17">
        <f t="shared" si="3"/>
        <v>157.5</v>
      </c>
      <c r="L23" s="17">
        <f t="shared" si="3"/>
        <v>157.5</v>
      </c>
      <c r="M23" s="20">
        <f t="shared" si="2"/>
        <v>84.179583110636031</v>
      </c>
      <c r="N23" s="20">
        <f t="shared" si="1"/>
        <v>100</v>
      </c>
    </row>
    <row r="24" spans="1:18" ht="26.25" customHeight="1" x14ac:dyDescent="0.2">
      <c r="A24" s="82" t="s">
        <v>37</v>
      </c>
      <c r="B24" s="83"/>
      <c r="C24" s="83"/>
      <c r="D24" s="83"/>
      <c r="E24" s="84"/>
      <c r="F24" s="17">
        <v>931</v>
      </c>
      <c r="G24" s="18" t="s">
        <v>28</v>
      </c>
      <c r="H24" s="18" t="s">
        <v>36</v>
      </c>
      <c r="I24" s="18" t="s">
        <v>20</v>
      </c>
      <c r="J24" s="24">
        <f t="shared" si="3"/>
        <v>187.1</v>
      </c>
      <c r="K24" s="17">
        <f t="shared" si="3"/>
        <v>157.5</v>
      </c>
      <c r="L24" s="17">
        <f t="shared" si="3"/>
        <v>157.5</v>
      </c>
      <c r="M24" s="20">
        <f t="shared" si="2"/>
        <v>84.179583110636031</v>
      </c>
      <c r="N24" s="20">
        <f t="shared" si="1"/>
        <v>100</v>
      </c>
    </row>
    <row r="25" spans="1:18" ht="30" customHeight="1" x14ac:dyDescent="0.2">
      <c r="A25" s="82" t="s">
        <v>38</v>
      </c>
      <c r="B25" s="83"/>
      <c r="C25" s="83"/>
      <c r="D25" s="83"/>
      <c r="E25" s="84"/>
      <c r="F25" s="17">
        <v>931</v>
      </c>
      <c r="G25" s="18" t="s">
        <v>28</v>
      </c>
      <c r="H25" s="18" t="s">
        <v>36</v>
      </c>
      <c r="I25" s="18" t="s">
        <v>22</v>
      </c>
      <c r="J25" s="24">
        <v>187.1</v>
      </c>
      <c r="K25" s="17">
        <v>157.5</v>
      </c>
      <c r="L25" s="17">
        <v>157.5</v>
      </c>
      <c r="M25" s="20">
        <f t="shared" si="2"/>
        <v>84.179583110636031</v>
      </c>
      <c r="N25" s="20">
        <f t="shared" si="1"/>
        <v>100</v>
      </c>
    </row>
    <row r="26" spans="1:18" ht="51" customHeight="1" x14ac:dyDescent="0.2">
      <c r="A26" s="82" t="s">
        <v>39</v>
      </c>
      <c r="B26" s="83"/>
      <c r="C26" s="83"/>
      <c r="D26" s="83"/>
      <c r="E26" s="84"/>
      <c r="F26" s="22">
        <v>887</v>
      </c>
      <c r="G26" s="18" t="s">
        <v>28</v>
      </c>
      <c r="H26" s="28" t="s">
        <v>40</v>
      </c>
      <c r="I26" s="18"/>
      <c r="J26" s="19">
        <f t="shared" ref="J26:L27" si="4">J27</f>
        <v>108</v>
      </c>
      <c r="K26" s="27">
        <f t="shared" si="4"/>
        <v>145</v>
      </c>
      <c r="L26" s="27">
        <f t="shared" si="4"/>
        <v>145</v>
      </c>
      <c r="M26" s="20">
        <f t="shared" si="2"/>
        <v>134.25925925925927</v>
      </c>
      <c r="N26" s="20">
        <f t="shared" si="1"/>
        <v>100</v>
      </c>
    </row>
    <row r="27" spans="1:18" ht="19.149999999999999" customHeight="1" x14ac:dyDescent="0.2">
      <c r="A27" s="109" t="s">
        <v>31</v>
      </c>
      <c r="B27" s="110"/>
      <c r="C27" s="110"/>
      <c r="D27" s="110"/>
      <c r="E27" s="111"/>
      <c r="F27" s="17">
        <v>887</v>
      </c>
      <c r="G27" s="18" t="s">
        <v>28</v>
      </c>
      <c r="H27" s="28" t="s">
        <v>40</v>
      </c>
      <c r="I27" s="28" t="s">
        <v>32</v>
      </c>
      <c r="J27" s="27">
        <f t="shared" si="4"/>
        <v>108</v>
      </c>
      <c r="K27" s="27">
        <f t="shared" si="4"/>
        <v>145</v>
      </c>
      <c r="L27" s="27">
        <f t="shared" si="4"/>
        <v>145</v>
      </c>
      <c r="M27" s="20">
        <f t="shared" si="2"/>
        <v>134.25925925925927</v>
      </c>
      <c r="N27" s="20">
        <f t="shared" si="1"/>
        <v>100</v>
      </c>
    </row>
    <row r="28" spans="1:18" ht="16.5" customHeight="1" x14ac:dyDescent="0.2">
      <c r="A28" s="109" t="s">
        <v>33</v>
      </c>
      <c r="B28" s="110"/>
      <c r="C28" s="110"/>
      <c r="D28" s="111"/>
      <c r="E28" s="25"/>
      <c r="F28" s="17">
        <v>887</v>
      </c>
      <c r="G28" s="18" t="s">
        <v>28</v>
      </c>
      <c r="H28" s="28" t="s">
        <v>40</v>
      </c>
      <c r="I28" s="28" t="s">
        <v>34</v>
      </c>
      <c r="J28" s="27">
        <v>108</v>
      </c>
      <c r="K28" s="27">
        <v>145</v>
      </c>
      <c r="L28" s="27">
        <v>145</v>
      </c>
      <c r="M28" s="20">
        <f t="shared" si="2"/>
        <v>134.25925925925927</v>
      </c>
      <c r="N28" s="20">
        <f t="shared" si="1"/>
        <v>100</v>
      </c>
    </row>
    <row r="29" spans="1:18" ht="41.25" customHeight="1" x14ac:dyDescent="0.2">
      <c r="A29" s="91" t="s">
        <v>41</v>
      </c>
      <c r="B29" s="92"/>
      <c r="C29" s="92"/>
      <c r="D29" s="92"/>
      <c r="E29" s="93"/>
      <c r="F29" s="12">
        <v>887</v>
      </c>
      <c r="G29" s="29"/>
      <c r="H29" s="30"/>
      <c r="I29" s="30"/>
      <c r="J29" s="31">
        <f>J30+J65+J92+J102+J185+J207+J215+J231</f>
        <v>219388.4</v>
      </c>
      <c r="K29" s="32">
        <f>K30+K65+K92+K102+K185+K207+K215+K231</f>
        <v>223015.4</v>
      </c>
      <c r="L29" s="32">
        <f>L30+L65+L92+L102+L185+L207+L215+L231</f>
        <v>222987.50000000003</v>
      </c>
      <c r="M29" s="33">
        <f t="shared" si="2"/>
        <v>101.64051517764842</v>
      </c>
      <c r="N29" s="33">
        <f t="shared" si="1"/>
        <v>99.987489653180916</v>
      </c>
      <c r="Q29" s="34"/>
      <c r="R29" s="34"/>
    </row>
    <row r="30" spans="1:18" ht="30" customHeight="1" x14ac:dyDescent="0.2">
      <c r="A30" s="91" t="s">
        <v>14</v>
      </c>
      <c r="B30" s="92"/>
      <c r="C30" s="92"/>
      <c r="D30" s="92"/>
      <c r="E30" s="93"/>
      <c r="F30" s="22">
        <v>887</v>
      </c>
      <c r="G30" s="29" t="s">
        <v>15</v>
      </c>
      <c r="H30" s="29"/>
      <c r="I30" s="29"/>
      <c r="J30" s="31">
        <f>J31+J58+J50+J53+J55+J62</f>
        <v>13170.5</v>
      </c>
      <c r="K30" s="31">
        <f>K31+K58+K50+K53+K55+K62</f>
        <v>15560.5</v>
      </c>
      <c r="L30" s="31">
        <f>L31+L58+L50+L53+L55+L62</f>
        <v>15532.800000000001</v>
      </c>
      <c r="M30" s="31">
        <f>M31+M58+M50+M53+M55+M62</f>
        <v>3455.7440880963004</v>
      </c>
      <c r="N30" s="31">
        <f>N31+N58+N50+N53+N55+N62</f>
        <v>499.49408809630046</v>
      </c>
    </row>
    <row r="31" spans="1:18" s="35" customFormat="1" ht="76.5" customHeight="1" x14ac:dyDescent="0.2">
      <c r="A31" s="118" t="s">
        <v>42</v>
      </c>
      <c r="B31" s="119"/>
      <c r="C31" s="119"/>
      <c r="D31" s="120"/>
      <c r="E31" s="36"/>
      <c r="F31" s="12">
        <v>887</v>
      </c>
      <c r="G31" s="9" t="s">
        <v>43</v>
      </c>
      <c r="H31" s="9"/>
      <c r="I31" s="9"/>
      <c r="J31" s="15">
        <f>J37+J45</f>
        <v>12908</v>
      </c>
      <c r="K31" s="15">
        <f>K37+K45</f>
        <v>12908</v>
      </c>
      <c r="L31" s="15">
        <f>L37+L45</f>
        <v>12880.300000000001</v>
      </c>
      <c r="M31" s="15">
        <f>M37+M45</f>
        <v>199.49408809630046</v>
      </c>
      <c r="N31" s="15">
        <f>N37+N45</f>
        <v>199.49408809630046</v>
      </c>
    </row>
    <row r="32" spans="1:18" s="35" customFormat="1" ht="27" hidden="1" customHeight="1" x14ac:dyDescent="0.2">
      <c r="A32" s="118" t="s">
        <v>44</v>
      </c>
      <c r="B32" s="119"/>
      <c r="C32" s="119"/>
      <c r="D32" s="119"/>
      <c r="E32" s="120"/>
      <c r="F32" s="12">
        <v>887</v>
      </c>
      <c r="G32" s="9" t="s">
        <v>43</v>
      </c>
      <c r="H32" s="9" t="s">
        <v>45</v>
      </c>
      <c r="I32" s="9"/>
      <c r="J32" s="23">
        <f>J33+J35</f>
        <v>0</v>
      </c>
      <c r="K32" s="12"/>
      <c r="L32" s="12"/>
      <c r="M32" s="13" t="e">
        <f t="shared" ref="M32:M42" si="5">L32/J32*100</f>
        <v>#DIV/0!</v>
      </c>
      <c r="N32" s="13" t="e">
        <f t="shared" ref="N32:N42" si="6">L32/K32*100</f>
        <v>#DIV/0!</v>
      </c>
    </row>
    <row r="33" spans="1:14" s="35" customFormat="1" ht="72" hidden="1" customHeight="1" x14ac:dyDescent="0.25">
      <c r="A33" s="115" t="s">
        <v>19</v>
      </c>
      <c r="B33" s="116"/>
      <c r="C33" s="116"/>
      <c r="D33" s="116"/>
      <c r="E33" s="117"/>
      <c r="F33" s="12">
        <v>887</v>
      </c>
      <c r="G33" s="38" t="s">
        <v>43</v>
      </c>
      <c r="H33" s="38" t="s">
        <v>45</v>
      </c>
      <c r="I33" s="38" t="s">
        <v>20</v>
      </c>
      <c r="J33" s="39">
        <f>J34</f>
        <v>0</v>
      </c>
      <c r="K33" s="12"/>
      <c r="L33" s="12"/>
      <c r="M33" s="13" t="e">
        <f t="shared" si="5"/>
        <v>#DIV/0!</v>
      </c>
      <c r="N33" s="13" t="e">
        <f t="shared" si="6"/>
        <v>#DIV/0!</v>
      </c>
    </row>
    <row r="34" spans="1:14" s="35" customFormat="1" ht="25.5" hidden="1" customHeight="1" x14ac:dyDescent="0.25">
      <c r="A34" s="115" t="s">
        <v>21</v>
      </c>
      <c r="B34" s="116"/>
      <c r="C34" s="116"/>
      <c r="D34" s="117"/>
      <c r="E34" s="37"/>
      <c r="F34" s="12">
        <v>887</v>
      </c>
      <c r="G34" s="38" t="s">
        <v>43</v>
      </c>
      <c r="H34" s="38" t="s">
        <v>45</v>
      </c>
      <c r="I34" s="38" t="s">
        <v>22</v>
      </c>
      <c r="J34" s="39"/>
      <c r="K34" s="12"/>
      <c r="L34" s="12"/>
      <c r="M34" s="13" t="e">
        <f t="shared" si="5"/>
        <v>#DIV/0!</v>
      </c>
      <c r="N34" s="13" t="e">
        <f t="shared" si="6"/>
        <v>#DIV/0!</v>
      </c>
    </row>
    <row r="35" spans="1:14" s="35" customFormat="1" ht="27.75" hidden="1" customHeight="1" x14ac:dyDescent="0.25">
      <c r="A35" s="115" t="s">
        <v>46</v>
      </c>
      <c r="B35" s="116"/>
      <c r="C35" s="116"/>
      <c r="D35" s="117"/>
      <c r="E35" s="36"/>
      <c r="F35" s="12">
        <v>887</v>
      </c>
      <c r="G35" s="38" t="s">
        <v>43</v>
      </c>
      <c r="H35" s="38" t="s">
        <v>45</v>
      </c>
      <c r="I35" s="38" t="s">
        <v>25</v>
      </c>
      <c r="J35" s="39">
        <f>J36</f>
        <v>0</v>
      </c>
      <c r="K35" s="12"/>
      <c r="L35" s="12"/>
      <c r="M35" s="13" t="e">
        <f t="shared" si="5"/>
        <v>#DIV/0!</v>
      </c>
      <c r="N35" s="13" t="e">
        <f t="shared" si="6"/>
        <v>#DIV/0!</v>
      </c>
    </row>
    <row r="36" spans="1:14" s="35" customFormat="1" ht="36.75" hidden="1" customHeight="1" x14ac:dyDescent="0.25">
      <c r="A36" s="115" t="s">
        <v>26</v>
      </c>
      <c r="B36" s="116"/>
      <c r="C36" s="116"/>
      <c r="D36" s="117"/>
      <c r="E36" s="36"/>
      <c r="F36" s="12">
        <v>887</v>
      </c>
      <c r="G36" s="38" t="s">
        <v>43</v>
      </c>
      <c r="H36" s="38" t="s">
        <v>45</v>
      </c>
      <c r="I36" s="38" t="s">
        <v>27</v>
      </c>
      <c r="J36" s="39"/>
      <c r="K36" s="12"/>
      <c r="L36" s="12"/>
      <c r="M36" s="13" t="e">
        <f t="shared" si="5"/>
        <v>#DIV/0!</v>
      </c>
      <c r="N36" s="13" t="e">
        <f t="shared" si="6"/>
        <v>#DIV/0!</v>
      </c>
    </row>
    <row r="37" spans="1:14" ht="63" customHeight="1" x14ac:dyDescent="0.2">
      <c r="A37" s="91" t="s">
        <v>47</v>
      </c>
      <c r="B37" s="92"/>
      <c r="C37" s="92"/>
      <c r="D37" s="93"/>
      <c r="E37" s="40"/>
      <c r="F37" s="12">
        <v>887</v>
      </c>
      <c r="G37" s="9" t="s">
        <v>43</v>
      </c>
      <c r="H37" s="9" t="s">
        <v>48</v>
      </c>
      <c r="I37" s="9"/>
      <c r="J37" s="15">
        <f>J38+J40+J42</f>
        <v>11708.3</v>
      </c>
      <c r="K37" s="12">
        <f>K38+K40+K42</f>
        <v>11708.3</v>
      </c>
      <c r="L37" s="12">
        <f>L38+L40+L42</f>
        <v>11684.2</v>
      </c>
      <c r="M37" s="13">
        <f t="shared" si="5"/>
        <v>99.794163115055142</v>
      </c>
      <c r="N37" s="13">
        <f t="shared" si="6"/>
        <v>99.794163115055142</v>
      </c>
    </row>
    <row r="38" spans="1:14" ht="64.5" customHeight="1" x14ac:dyDescent="0.2">
      <c r="A38" s="82" t="s">
        <v>19</v>
      </c>
      <c r="B38" s="83"/>
      <c r="C38" s="83"/>
      <c r="D38" s="84"/>
      <c r="E38" s="41"/>
      <c r="F38" s="17">
        <v>887</v>
      </c>
      <c r="G38" s="18" t="s">
        <v>43</v>
      </c>
      <c r="H38" s="18" t="s">
        <v>48</v>
      </c>
      <c r="I38" s="18" t="s">
        <v>20</v>
      </c>
      <c r="J38" s="24">
        <f>J39</f>
        <v>9727.7999999999993</v>
      </c>
      <c r="K38" s="17">
        <f>K39</f>
        <v>9727.7999999999993</v>
      </c>
      <c r="L38" s="17">
        <f>L39</f>
        <v>9716.5</v>
      </c>
      <c r="M38" s="20">
        <f t="shared" si="5"/>
        <v>99.8838380723288</v>
      </c>
      <c r="N38" s="20">
        <f t="shared" si="6"/>
        <v>99.8838380723288</v>
      </c>
    </row>
    <row r="39" spans="1:14" ht="27" customHeight="1" x14ac:dyDescent="0.2">
      <c r="A39" s="82" t="s">
        <v>21</v>
      </c>
      <c r="B39" s="83"/>
      <c r="C39" s="83"/>
      <c r="D39" s="84"/>
      <c r="E39" s="41"/>
      <c r="F39" s="17">
        <v>887</v>
      </c>
      <c r="G39" s="18" t="s">
        <v>43</v>
      </c>
      <c r="H39" s="18" t="s">
        <v>48</v>
      </c>
      <c r="I39" s="18" t="s">
        <v>22</v>
      </c>
      <c r="J39" s="24">
        <v>9727.7999999999993</v>
      </c>
      <c r="K39" s="17">
        <v>9727.7999999999993</v>
      </c>
      <c r="L39" s="17">
        <v>9716.5</v>
      </c>
      <c r="M39" s="20">
        <f t="shared" si="5"/>
        <v>99.8838380723288</v>
      </c>
      <c r="N39" s="20">
        <f t="shared" si="6"/>
        <v>99.8838380723288</v>
      </c>
    </row>
    <row r="40" spans="1:14" ht="26.25" customHeight="1" x14ac:dyDescent="0.2">
      <c r="A40" s="82" t="s">
        <v>23</v>
      </c>
      <c r="B40" s="83"/>
      <c r="C40" s="83"/>
      <c r="D40" s="84"/>
      <c r="E40" s="41"/>
      <c r="F40" s="17">
        <v>887</v>
      </c>
      <c r="G40" s="18" t="s">
        <v>43</v>
      </c>
      <c r="H40" s="18" t="s">
        <v>48</v>
      </c>
      <c r="I40" s="18" t="s">
        <v>25</v>
      </c>
      <c r="J40" s="24">
        <f>J41</f>
        <v>1975.9</v>
      </c>
      <c r="K40" s="24">
        <f>K41</f>
        <v>1976</v>
      </c>
      <c r="L40" s="24">
        <f>L41</f>
        <v>1963.2</v>
      </c>
      <c r="M40" s="20">
        <f t="shared" si="5"/>
        <v>99.35725492180778</v>
      </c>
      <c r="N40" s="20">
        <f t="shared" si="6"/>
        <v>99.352226720647778</v>
      </c>
    </row>
    <row r="41" spans="1:14" ht="42.75" customHeight="1" x14ac:dyDescent="0.2">
      <c r="A41" s="82" t="s">
        <v>26</v>
      </c>
      <c r="B41" s="83"/>
      <c r="C41" s="83"/>
      <c r="D41" s="84"/>
      <c r="E41" s="41"/>
      <c r="F41" s="17">
        <v>887</v>
      </c>
      <c r="G41" s="18" t="s">
        <v>43</v>
      </c>
      <c r="H41" s="18" t="s">
        <v>48</v>
      </c>
      <c r="I41" s="18" t="s">
        <v>27</v>
      </c>
      <c r="J41" s="24">
        <v>1975.9</v>
      </c>
      <c r="K41" s="27">
        <v>1976</v>
      </c>
      <c r="L41" s="27">
        <v>1963.2</v>
      </c>
      <c r="M41" s="20">
        <f t="shared" si="5"/>
        <v>99.35725492180778</v>
      </c>
      <c r="N41" s="20">
        <f t="shared" si="6"/>
        <v>99.352226720647778</v>
      </c>
    </row>
    <row r="42" spans="1:14" ht="22.5" customHeight="1" x14ac:dyDescent="0.2">
      <c r="A42" s="109" t="s">
        <v>31</v>
      </c>
      <c r="B42" s="110"/>
      <c r="C42" s="110"/>
      <c r="D42" s="111"/>
      <c r="E42" s="41"/>
      <c r="F42" s="17">
        <v>887</v>
      </c>
      <c r="G42" s="18" t="s">
        <v>43</v>
      </c>
      <c r="H42" s="18" t="s">
        <v>48</v>
      </c>
      <c r="I42" s="18" t="s">
        <v>32</v>
      </c>
      <c r="J42" s="24">
        <f>J44+J43</f>
        <v>4.5999999999999996</v>
      </c>
      <c r="K42" s="24">
        <f>K44+K43</f>
        <v>4.5</v>
      </c>
      <c r="L42" s="24">
        <f>L44+L43</f>
        <v>4.5</v>
      </c>
      <c r="M42" s="20">
        <f t="shared" si="5"/>
        <v>97.826086956521749</v>
      </c>
      <c r="N42" s="20">
        <f t="shared" si="6"/>
        <v>100</v>
      </c>
    </row>
    <row r="43" spans="1:14" ht="64.5" hidden="1" customHeight="1" x14ac:dyDescent="0.25">
      <c r="A43" s="109" t="s">
        <v>49</v>
      </c>
      <c r="B43" s="110"/>
      <c r="C43" s="110"/>
      <c r="D43" s="111"/>
      <c r="E43" s="41"/>
      <c r="F43" s="17"/>
      <c r="G43" s="38" t="s">
        <v>43</v>
      </c>
      <c r="H43" s="38" t="s">
        <v>48</v>
      </c>
      <c r="I43" s="18" t="s">
        <v>50</v>
      </c>
      <c r="J43" s="19">
        <v>0</v>
      </c>
      <c r="K43" s="27">
        <v>0</v>
      </c>
      <c r="L43" s="27">
        <v>0</v>
      </c>
      <c r="M43" s="20">
        <v>0</v>
      </c>
      <c r="N43" s="20">
        <v>0</v>
      </c>
    </row>
    <row r="44" spans="1:14" ht="21.6" customHeight="1" x14ac:dyDescent="0.2">
      <c r="A44" s="109" t="s">
        <v>33</v>
      </c>
      <c r="B44" s="110"/>
      <c r="C44" s="110"/>
      <c r="D44" s="111"/>
      <c r="E44" s="41"/>
      <c r="F44" s="17">
        <v>887</v>
      </c>
      <c r="G44" s="18" t="s">
        <v>43</v>
      </c>
      <c r="H44" s="18" t="s">
        <v>48</v>
      </c>
      <c r="I44" s="18" t="s">
        <v>34</v>
      </c>
      <c r="J44" s="24">
        <v>4.5999999999999996</v>
      </c>
      <c r="K44" s="17">
        <v>4.5</v>
      </c>
      <c r="L44" s="17">
        <v>4.5</v>
      </c>
      <c r="M44" s="20">
        <f t="shared" ref="M44:M54" si="7">L44/J44*100</f>
        <v>97.826086956521749</v>
      </c>
      <c r="N44" s="20">
        <f t="shared" ref="N44:N54" si="8">L44/K44*100</f>
        <v>100</v>
      </c>
    </row>
    <row r="45" spans="1:14" ht="73.150000000000006" customHeight="1" x14ac:dyDescent="0.2">
      <c r="A45" s="91" t="s">
        <v>51</v>
      </c>
      <c r="B45" s="92"/>
      <c r="C45" s="92"/>
      <c r="D45" s="93"/>
      <c r="E45" s="7"/>
      <c r="F45" s="12">
        <v>887</v>
      </c>
      <c r="G45" s="9" t="s">
        <v>43</v>
      </c>
      <c r="H45" s="9" t="s">
        <v>52</v>
      </c>
      <c r="I45" s="9"/>
      <c r="J45" s="23">
        <f>J46+J48</f>
        <v>1199.7</v>
      </c>
      <c r="K45" s="12">
        <f>K46+K48</f>
        <v>1199.7</v>
      </c>
      <c r="L45" s="12">
        <f>L46+L48</f>
        <v>1196.1000000000001</v>
      </c>
      <c r="M45" s="13">
        <f t="shared" si="7"/>
        <v>99.699924981245317</v>
      </c>
      <c r="N45" s="13">
        <f t="shared" si="8"/>
        <v>99.699924981245317</v>
      </c>
    </row>
    <row r="46" spans="1:14" ht="69.599999999999994" customHeight="1" x14ac:dyDescent="0.2">
      <c r="A46" s="82" t="s">
        <v>19</v>
      </c>
      <c r="B46" s="83"/>
      <c r="C46" s="83"/>
      <c r="D46" s="83"/>
      <c r="E46" s="84"/>
      <c r="F46" s="17">
        <v>887</v>
      </c>
      <c r="G46" s="18" t="s">
        <v>43</v>
      </c>
      <c r="H46" s="18" t="s">
        <v>52</v>
      </c>
      <c r="I46" s="18" t="s">
        <v>20</v>
      </c>
      <c r="J46" s="24">
        <f>J47</f>
        <v>1116.3</v>
      </c>
      <c r="K46" s="17">
        <f>K47</f>
        <v>1116.3</v>
      </c>
      <c r="L46" s="17">
        <f>L47</f>
        <v>1112.7</v>
      </c>
      <c r="M46" s="20">
        <f t="shared" si="7"/>
        <v>99.677506046761636</v>
      </c>
      <c r="N46" s="20">
        <f t="shared" si="8"/>
        <v>99.677506046761636</v>
      </c>
    </row>
    <row r="47" spans="1:14" ht="30" customHeight="1" x14ac:dyDescent="0.2">
      <c r="A47" s="82" t="s">
        <v>21</v>
      </c>
      <c r="B47" s="83"/>
      <c r="C47" s="83"/>
      <c r="D47" s="84"/>
      <c r="E47" s="16"/>
      <c r="F47" s="17">
        <v>887</v>
      </c>
      <c r="G47" s="18" t="s">
        <v>43</v>
      </c>
      <c r="H47" s="18" t="s">
        <v>52</v>
      </c>
      <c r="I47" s="18" t="s">
        <v>22</v>
      </c>
      <c r="J47" s="24">
        <v>1116.3</v>
      </c>
      <c r="K47" s="17">
        <v>1116.3</v>
      </c>
      <c r="L47" s="17">
        <v>1112.7</v>
      </c>
      <c r="M47" s="20">
        <f t="shared" si="7"/>
        <v>99.677506046761636</v>
      </c>
      <c r="N47" s="20">
        <f t="shared" si="8"/>
        <v>99.677506046761636</v>
      </c>
    </row>
    <row r="48" spans="1:14" ht="28.5" customHeight="1" x14ac:dyDescent="0.2">
      <c r="A48" s="121" t="s">
        <v>23</v>
      </c>
      <c r="B48" s="122"/>
      <c r="C48" s="122"/>
      <c r="D48" s="122"/>
      <c r="E48" s="123"/>
      <c r="F48" s="17">
        <v>887</v>
      </c>
      <c r="G48" s="18" t="s">
        <v>43</v>
      </c>
      <c r="H48" s="18" t="s">
        <v>52</v>
      </c>
      <c r="I48" s="18" t="s">
        <v>25</v>
      </c>
      <c r="J48" s="24">
        <f>J49</f>
        <v>83.4</v>
      </c>
      <c r="K48" s="17">
        <f>K49</f>
        <v>83.4</v>
      </c>
      <c r="L48" s="17">
        <f>L49</f>
        <v>83.4</v>
      </c>
      <c r="M48" s="20">
        <f t="shared" si="7"/>
        <v>100</v>
      </c>
      <c r="N48" s="20">
        <f t="shared" si="8"/>
        <v>100</v>
      </c>
    </row>
    <row r="49" spans="1:14" ht="40.5" customHeight="1" x14ac:dyDescent="0.2">
      <c r="A49" s="82" t="s">
        <v>26</v>
      </c>
      <c r="B49" s="83"/>
      <c r="C49" s="83"/>
      <c r="D49" s="84"/>
      <c r="E49" s="42"/>
      <c r="F49" s="17">
        <v>887</v>
      </c>
      <c r="G49" s="18" t="s">
        <v>43</v>
      </c>
      <c r="H49" s="18" t="s">
        <v>52</v>
      </c>
      <c r="I49" s="18" t="s">
        <v>27</v>
      </c>
      <c r="J49" s="24">
        <v>83.4</v>
      </c>
      <c r="K49" s="17">
        <v>83.4</v>
      </c>
      <c r="L49" s="17">
        <v>83.4</v>
      </c>
      <c r="M49" s="20">
        <f t="shared" si="7"/>
        <v>100</v>
      </c>
      <c r="N49" s="20">
        <f t="shared" si="8"/>
        <v>100</v>
      </c>
    </row>
    <row r="50" spans="1:14" ht="57" customHeight="1" x14ac:dyDescent="0.2">
      <c r="A50" s="88" t="s">
        <v>53</v>
      </c>
      <c r="B50" s="89"/>
      <c r="C50" s="89"/>
      <c r="D50" s="90"/>
      <c r="E50" s="26"/>
      <c r="F50" s="22">
        <v>887</v>
      </c>
      <c r="G50" s="29" t="s">
        <v>54</v>
      </c>
      <c r="H50" s="29" t="s">
        <v>55</v>
      </c>
      <c r="I50" s="29"/>
      <c r="J50" s="43">
        <f t="shared" ref="J50:L51" si="9">J51</f>
        <v>9.1999999999999993</v>
      </c>
      <c r="K50" s="22">
        <f t="shared" si="9"/>
        <v>9.1999999999999993</v>
      </c>
      <c r="L50" s="32">
        <f t="shared" si="9"/>
        <v>9.1999999999999993</v>
      </c>
      <c r="M50" s="33">
        <f t="shared" si="7"/>
        <v>100</v>
      </c>
      <c r="N50" s="33">
        <f t="shared" si="8"/>
        <v>100</v>
      </c>
    </row>
    <row r="51" spans="1:14" ht="28.5" customHeight="1" x14ac:dyDescent="0.2">
      <c r="A51" s="82" t="s">
        <v>23</v>
      </c>
      <c r="B51" s="83"/>
      <c r="C51" s="83"/>
      <c r="D51" s="84"/>
      <c r="E51" s="26"/>
      <c r="F51" s="17">
        <v>887</v>
      </c>
      <c r="G51" s="18" t="s">
        <v>54</v>
      </c>
      <c r="H51" s="18" t="s">
        <v>55</v>
      </c>
      <c r="I51" s="18" t="s">
        <v>25</v>
      </c>
      <c r="J51" s="24">
        <f t="shared" si="9"/>
        <v>9.1999999999999993</v>
      </c>
      <c r="K51" s="17">
        <f t="shared" si="9"/>
        <v>9.1999999999999993</v>
      </c>
      <c r="L51" s="27">
        <f t="shared" si="9"/>
        <v>9.1999999999999993</v>
      </c>
      <c r="M51" s="20">
        <f t="shared" si="7"/>
        <v>100</v>
      </c>
      <c r="N51" s="20">
        <f t="shared" si="8"/>
        <v>100</v>
      </c>
    </row>
    <row r="52" spans="1:14" ht="27" customHeight="1" x14ac:dyDescent="0.2">
      <c r="A52" s="82" t="s">
        <v>26</v>
      </c>
      <c r="B52" s="83"/>
      <c r="C52" s="83"/>
      <c r="D52" s="84"/>
      <c r="E52" s="26"/>
      <c r="F52" s="17">
        <v>887</v>
      </c>
      <c r="G52" s="18" t="s">
        <v>54</v>
      </c>
      <c r="H52" s="18" t="s">
        <v>55</v>
      </c>
      <c r="I52" s="18" t="s">
        <v>27</v>
      </c>
      <c r="J52" s="24">
        <v>9.1999999999999993</v>
      </c>
      <c r="K52" s="17">
        <v>9.1999999999999993</v>
      </c>
      <c r="L52" s="27">
        <v>9.1999999999999993</v>
      </c>
      <c r="M52" s="20">
        <f t="shared" si="7"/>
        <v>100</v>
      </c>
      <c r="N52" s="20">
        <f t="shared" si="8"/>
        <v>100</v>
      </c>
    </row>
    <row r="53" spans="1:14" ht="27" customHeight="1" x14ac:dyDescent="0.25">
      <c r="A53" s="139" t="s">
        <v>56</v>
      </c>
      <c r="B53" s="140"/>
      <c r="C53" s="140"/>
      <c r="D53" s="141"/>
      <c r="E53" s="44"/>
      <c r="F53" s="45"/>
      <c r="G53" s="46" t="s">
        <v>54</v>
      </c>
      <c r="H53" s="47" t="s">
        <v>57</v>
      </c>
      <c r="I53" s="47"/>
      <c r="J53" s="23">
        <f>J54</f>
        <v>58.8</v>
      </c>
      <c r="K53" s="23">
        <f>K54</f>
        <v>58.8</v>
      </c>
      <c r="L53" s="15">
        <f>L54</f>
        <v>58.8</v>
      </c>
      <c r="M53" s="48">
        <f t="shared" si="7"/>
        <v>100</v>
      </c>
      <c r="N53" s="48">
        <f t="shared" si="8"/>
        <v>100</v>
      </c>
    </row>
    <row r="54" spans="1:14" ht="26.25" customHeight="1" x14ac:dyDescent="0.25">
      <c r="A54" s="82" t="s">
        <v>23</v>
      </c>
      <c r="B54" s="83"/>
      <c r="C54" s="83"/>
      <c r="D54" s="84"/>
      <c r="E54" s="26"/>
      <c r="F54" s="17"/>
      <c r="G54" s="49" t="s">
        <v>54</v>
      </c>
      <c r="H54" s="50" t="s">
        <v>57</v>
      </c>
      <c r="I54" s="50" t="s">
        <v>27</v>
      </c>
      <c r="J54" s="24">
        <v>58.8</v>
      </c>
      <c r="K54" s="24">
        <v>58.8</v>
      </c>
      <c r="L54" s="19">
        <v>58.8</v>
      </c>
      <c r="M54" s="20">
        <f t="shared" si="7"/>
        <v>100</v>
      </c>
      <c r="N54" s="20">
        <f t="shared" si="8"/>
        <v>100</v>
      </c>
    </row>
    <row r="55" spans="1:14" ht="26.25" customHeight="1" x14ac:dyDescent="0.25">
      <c r="A55" s="91" t="s">
        <v>58</v>
      </c>
      <c r="B55" s="92"/>
      <c r="C55" s="92"/>
      <c r="D55" s="93"/>
      <c r="E55" s="51"/>
      <c r="F55" s="22"/>
      <c r="G55" s="46" t="s">
        <v>54</v>
      </c>
      <c r="H55" s="47" t="s">
        <v>59</v>
      </c>
      <c r="I55" s="50"/>
      <c r="J55" s="31">
        <f t="shared" ref="J55:N56" si="10">J56</f>
        <v>94.5</v>
      </c>
      <c r="K55" s="31">
        <f t="shared" si="10"/>
        <v>139.5</v>
      </c>
      <c r="L55" s="31">
        <f t="shared" si="10"/>
        <v>139.5</v>
      </c>
      <c r="M55" s="31">
        <f t="shared" si="10"/>
        <v>0</v>
      </c>
      <c r="N55" s="31">
        <f t="shared" si="10"/>
        <v>0</v>
      </c>
    </row>
    <row r="56" spans="1:14" ht="24" customHeight="1" x14ac:dyDescent="0.25">
      <c r="A56" s="82" t="s">
        <v>23</v>
      </c>
      <c r="B56" s="83"/>
      <c r="C56" s="83"/>
      <c r="D56" s="84"/>
      <c r="E56" s="51"/>
      <c r="F56" s="22"/>
      <c r="G56" s="49" t="s">
        <v>54</v>
      </c>
      <c r="H56" s="50" t="s">
        <v>60</v>
      </c>
      <c r="I56" s="50" t="s">
        <v>25</v>
      </c>
      <c r="J56" s="19">
        <f t="shared" si="10"/>
        <v>94.5</v>
      </c>
      <c r="K56" s="19">
        <f t="shared" si="10"/>
        <v>139.5</v>
      </c>
      <c r="L56" s="19">
        <f t="shared" si="10"/>
        <v>139.5</v>
      </c>
      <c r="M56" s="19">
        <f t="shared" si="10"/>
        <v>0</v>
      </c>
      <c r="N56" s="19">
        <f t="shared" si="10"/>
        <v>0</v>
      </c>
    </row>
    <row r="57" spans="1:14" ht="26.25" customHeight="1" x14ac:dyDescent="0.25">
      <c r="A57" s="82" t="s">
        <v>26</v>
      </c>
      <c r="B57" s="83"/>
      <c r="C57" s="83"/>
      <c r="D57" s="84"/>
      <c r="E57" s="26"/>
      <c r="F57" s="17"/>
      <c r="G57" s="49" t="s">
        <v>54</v>
      </c>
      <c r="H57" s="50" t="s">
        <v>60</v>
      </c>
      <c r="I57" s="50" t="s">
        <v>27</v>
      </c>
      <c r="J57" s="19">
        <v>94.5</v>
      </c>
      <c r="K57" s="27">
        <v>139.5</v>
      </c>
      <c r="L57" s="27">
        <v>139.5</v>
      </c>
      <c r="M57" s="20">
        <v>0</v>
      </c>
      <c r="N57" s="20">
        <v>0</v>
      </c>
    </row>
    <row r="58" spans="1:14" s="52" customFormat="1" ht="23.25" customHeight="1" x14ac:dyDescent="0.25">
      <c r="A58" s="88" t="s">
        <v>61</v>
      </c>
      <c r="B58" s="89"/>
      <c r="C58" s="89"/>
      <c r="D58" s="90"/>
      <c r="E58" s="36"/>
      <c r="F58" s="12">
        <v>887</v>
      </c>
      <c r="G58" s="9" t="s">
        <v>62</v>
      </c>
      <c r="H58" s="9"/>
      <c r="I58" s="9"/>
      <c r="J58" s="15">
        <f t="shared" ref="J58:L60" si="11">J59</f>
        <v>20</v>
      </c>
      <c r="K58" s="11">
        <f t="shared" si="11"/>
        <v>0</v>
      </c>
      <c r="L58" s="11">
        <f t="shared" si="11"/>
        <v>0</v>
      </c>
      <c r="M58" s="48">
        <f t="shared" ref="M58:M87" si="12">L58/J58*100</f>
        <v>0</v>
      </c>
      <c r="N58" s="48">
        <v>0</v>
      </c>
    </row>
    <row r="59" spans="1:14" ht="24" customHeight="1" x14ac:dyDescent="0.2">
      <c r="A59" s="109" t="s">
        <v>240</v>
      </c>
      <c r="B59" s="110"/>
      <c r="C59" s="110"/>
      <c r="D59" s="110"/>
      <c r="E59" s="111"/>
      <c r="F59" s="17">
        <v>887</v>
      </c>
      <c r="G59" s="18" t="s">
        <v>62</v>
      </c>
      <c r="H59" s="18" t="s">
        <v>63</v>
      </c>
      <c r="I59" s="18"/>
      <c r="J59" s="19">
        <f t="shared" si="11"/>
        <v>20</v>
      </c>
      <c r="K59" s="27">
        <f t="shared" si="11"/>
        <v>0</v>
      </c>
      <c r="L59" s="27">
        <f t="shared" si="11"/>
        <v>0</v>
      </c>
      <c r="M59" s="20">
        <f t="shared" si="12"/>
        <v>0</v>
      </c>
      <c r="N59" s="20">
        <v>0</v>
      </c>
    </row>
    <row r="60" spans="1:14" ht="18.75" customHeight="1" x14ac:dyDescent="0.2">
      <c r="A60" s="124" t="s">
        <v>31</v>
      </c>
      <c r="B60" s="125"/>
      <c r="C60" s="125"/>
      <c r="D60" s="125"/>
      <c r="E60" s="126"/>
      <c r="F60" s="17">
        <v>887</v>
      </c>
      <c r="G60" s="18" t="s">
        <v>62</v>
      </c>
      <c r="H60" s="18" t="s">
        <v>63</v>
      </c>
      <c r="I60" s="18" t="s">
        <v>32</v>
      </c>
      <c r="J60" s="19">
        <f t="shared" si="11"/>
        <v>20</v>
      </c>
      <c r="K60" s="27">
        <f t="shared" si="11"/>
        <v>0</v>
      </c>
      <c r="L60" s="27">
        <f t="shared" si="11"/>
        <v>0</v>
      </c>
      <c r="M60" s="20">
        <f t="shared" si="12"/>
        <v>0</v>
      </c>
      <c r="N60" s="20">
        <v>0</v>
      </c>
    </row>
    <row r="61" spans="1:14" ht="21.75" customHeight="1" x14ac:dyDescent="0.2">
      <c r="A61" s="109" t="s">
        <v>64</v>
      </c>
      <c r="B61" s="110"/>
      <c r="C61" s="110"/>
      <c r="D61" s="111"/>
      <c r="E61" s="53"/>
      <c r="F61" s="17">
        <v>887</v>
      </c>
      <c r="G61" s="18" t="s">
        <v>62</v>
      </c>
      <c r="H61" s="18" t="s">
        <v>63</v>
      </c>
      <c r="I61" s="18" t="s">
        <v>65</v>
      </c>
      <c r="J61" s="19">
        <v>20</v>
      </c>
      <c r="K61" s="27">
        <v>0</v>
      </c>
      <c r="L61" s="27">
        <v>0</v>
      </c>
      <c r="M61" s="20">
        <f t="shared" si="12"/>
        <v>0</v>
      </c>
      <c r="N61" s="20">
        <v>0</v>
      </c>
    </row>
    <row r="62" spans="1:14" ht="30" customHeight="1" x14ac:dyDescent="0.2">
      <c r="A62" s="91" t="s">
        <v>66</v>
      </c>
      <c r="B62" s="92"/>
      <c r="C62" s="92"/>
      <c r="D62" s="93"/>
      <c r="E62" s="54"/>
      <c r="F62" s="22"/>
      <c r="G62" s="29" t="s">
        <v>67</v>
      </c>
      <c r="H62" s="29" t="s">
        <v>68</v>
      </c>
      <c r="I62" s="29"/>
      <c r="J62" s="31">
        <f t="shared" ref="J62:L63" si="13">J63</f>
        <v>80</v>
      </c>
      <c r="K62" s="31">
        <f t="shared" si="13"/>
        <v>2445</v>
      </c>
      <c r="L62" s="31">
        <f t="shared" si="13"/>
        <v>2445</v>
      </c>
      <c r="M62" s="20">
        <f t="shared" si="12"/>
        <v>3056.25</v>
      </c>
      <c r="N62" s="20">
        <f t="shared" ref="N62:N85" si="14">L62/K62*100</f>
        <v>100</v>
      </c>
    </row>
    <row r="63" spans="1:14" ht="21.75" customHeight="1" x14ac:dyDescent="0.2">
      <c r="A63" s="142" t="s">
        <v>31</v>
      </c>
      <c r="B63" s="143"/>
      <c r="C63" s="143"/>
      <c r="D63" s="144"/>
      <c r="E63" s="53"/>
      <c r="F63" s="17"/>
      <c r="G63" s="18" t="s">
        <v>67</v>
      </c>
      <c r="H63" s="18" t="s">
        <v>68</v>
      </c>
      <c r="I63" s="18" t="s">
        <v>32</v>
      </c>
      <c r="J63" s="19">
        <f t="shared" si="13"/>
        <v>80</v>
      </c>
      <c r="K63" s="19">
        <f t="shared" si="13"/>
        <v>2445</v>
      </c>
      <c r="L63" s="19">
        <f t="shared" si="13"/>
        <v>2445</v>
      </c>
      <c r="M63" s="20">
        <f t="shared" si="12"/>
        <v>3056.25</v>
      </c>
      <c r="N63" s="20">
        <f t="shared" si="14"/>
        <v>100</v>
      </c>
    </row>
    <row r="64" spans="1:14" ht="21.75" customHeight="1" x14ac:dyDescent="0.2">
      <c r="A64" s="115" t="s">
        <v>69</v>
      </c>
      <c r="B64" s="116"/>
      <c r="C64" s="116"/>
      <c r="D64" s="117"/>
      <c r="E64" s="53"/>
      <c r="F64" s="17"/>
      <c r="G64" s="18" t="s">
        <v>67</v>
      </c>
      <c r="H64" s="18" t="s">
        <v>68</v>
      </c>
      <c r="I64" s="18" t="s">
        <v>70</v>
      </c>
      <c r="J64" s="19">
        <v>80</v>
      </c>
      <c r="K64" s="27">
        <v>2445</v>
      </c>
      <c r="L64" s="27">
        <v>2445</v>
      </c>
      <c r="M64" s="20">
        <f t="shared" si="12"/>
        <v>3056.25</v>
      </c>
      <c r="N64" s="20">
        <f t="shared" si="14"/>
        <v>100</v>
      </c>
    </row>
    <row r="65" spans="1:14" s="52" customFormat="1" ht="33" customHeight="1" x14ac:dyDescent="0.2">
      <c r="A65" s="118" t="s">
        <v>71</v>
      </c>
      <c r="B65" s="119"/>
      <c r="C65" s="119"/>
      <c r="D65" s="120"/>
      <c r="E65" s="36"/>
      <c r="F65" s="12">
        <v>887</v>
      </c>
      <c r="G65" s="9" t="s">
        <v>72</v>
      </c>
      <c r="H65" s="9"/>
      <c r="I65" s="10"/>
      <c r="J65" s="23">
        <f>J70+J73</f>
        <v>96.6</v>
      </c>
      <c r="K65" s="12">
        <f>K70+K73</f>
        <v>96.6</v>
      </c>
      <c r="L65" s="11">
        <f>L70+L73</f>
        <v>96.6</v>
      </c>
      <c r="M65" s="13">
        <f t="shared" si="12"/>
        <v>100</v>
      </c>
      <c r="N65" s="13">
        <f t="shared" si="14"/>
        <v>100</v>
      </c>
    </row>
    <row r="66" spans="1:14" s="52" customFormat="1" ht="57.75" customHeight="1" x14ac:dyDescent="0.2">
      <c r="A66" s="118" t="s">
        <v>73</v>
      </c>
      <c r="B66" s="119"/>
      <c r="C66" s="119"/>
      <c r="D66" s="120"/>
      <c r="E66" s="36"/>
      <c r="F66" s="12">
        <v>887</v>
      </c>
      <c r="G66" s="9" t="s">
        <v>74</v>
      </c>
      <c r="H66" s="9"/>
      <c r="I66" s="10"/>
      <c r="J66" s="23">
        <f>J67+J70</f>
        <v>27.3</v>
      </c>
      <c r="K66" s="12">
        <f>K67+K70</f>
        <v>27.3</v>
      </c>
      <c r="L66" s="11">
        <f>L67+L70</f>
        <v>27.3</v>
      </c>
      <c r="M66" s="13">
        <f t="shared" si="12"/>
        <v>100</v>
      </c>
      <c r="N66" s="13">
        <f t="shared" si="14"/>
        <v>100</v>
      </c>
    </row>
    <row r="67" spans="1:14" s="55" customFormat="1" ht="81" hidden="1" customHeight="1" x14ac:dyDescent="0.25">
      <c r="A67" s="118" t="s">
        <v>75</v>
      </c>
      <c r="B67" s="119"/>
      <c r="C67" s="119"/>
      <c r="D67" s="120"/>
      <c r="E67" s="36"/>
      <c r="F67" s="12">
        <v>887</v>
      </c>
      <c r="G67" s="9" t="s">
        <v>76</v>
      </c>
      <c r="H67" s="9" t="s">
        <v>77</v>
      </c>
      <c r="I67" s="9"/>
      <c r="J67" s="23">
        <f>J68</f>
        <v>0</v>
      </c>
      <c r="K67" s="45"/>
      <c r="L67" s="56"/>
      <c r="M67" s="48" t="e">
        <f t="shared" si="12"/>
        <v>#DIV/0!</v>
      </c>
      <c r="N67" s="48" t="e">
        <f t="shared" si="14"/>
        <v>#DIV/0!</v>
      </c>
    </row>
    <row r="68" spans="1:14" ht="59.25" hidden="1" customHeight="1" x14ac:dyDescent="0.25">
      <c r="A68" s="115" t="s">
        <v>23</v>
      </c>
      <c r="B68" s="116"/>
      <c r="C68" s="116"/>
      <c r="D68" s="116"/>
      <c r="E68" s="117"/>
      <c r="F68" s="12">
        <v>887</v>
      </c>
      <c r="G68" s="38" t="s">
        <v>76</v>
      </c>
      <c r="H68" s="38" t="s">
        <v>77</v>
      </c>
      <c r="I68" s="38" t="s">
        <v>25</v>
      </c>
      <c r="J68" s="39">
        <f>J69</f>
        <v>0</v>
      </c>
      <c r="K68" s="45"/>
      <c r="L68" s="56"/>
      <c r="M68" s="48" t="e">
        <f t="shared" si="12"/>
        <v>#DIV/0!</v>
      </c>
      <c r="N68" s="48" t="e">
        <f t="shared" si="14"/>
        <v>#DIV/0!</v>
      </c>
    </row>
    <row r="69" spans="1:14" ht="13.15" hidden="1" customHeight="1" x14ac:dyDescent="0.25">
      <c r="A69" s="115" t="s">
        <v>26</v>
      </c>
      <c r="B69" s="116"/>
      <c r="C69" s="116"/>
      <c r="D69" s="117"/>
      <c r="E69" s="37"/>
      <c r="F69" s="12">
        <v>887</v>
      </c>
      <c r="G69" s="38" t="s">
        <v>76</v>
      </c>
      <c r="H69" s="38" t="s">
        <v>77</v>
      </c>
      <c r="I69" s="38" t="s">
        <v>27</v>
      </c>
      <c r="J69" s="39"/>
      <c r="K69" s="45"/>
      <c r="L69" s="56"/>
      <c r="M69" s="48" t="e">
        <f t="shared" si="12"/>
        <v>#DIV/0!</v>
      </c>
      <c r="N69" s="48" t="e">
        <f t="shared" si="14"/>
        <v>#DIV/0!</v>
      </c>
    </row>
    <row r="70" spans="1:14" s="55" customFormat="1" ht="96" customHeight="1" x14ac:dyDescent="0.2">
      <c r="A70" s="118" t="s">
        <v>78</v>
      </c>
      <c r="B70" s="119"/>
      <c r="C70" s="119"/>
      <c r="D70" s="120"/>
      <c r="E70" s="36"/>
      <c r="F70" s="12">
        <v>887</v>
      </c>
      <c r="G70" s="9" t="s">
        <v>74</v>
      </c>
      <c r="H70" s="58" t="s">
        <v>79</v>
      </c>
      <c r="I70" s="9"/>
      <c r="J70" s="23">
        <f t="shared" ref="J70:L71" si="15">J71</f>
        <v>27.3</v>
      </c>
      <c r="K70" s="12">
        <f t="shared" si="15"/>
        <v>27.3</v>
      </c>
      <c r="L70" s="11">
        <f t="shared" si="15"/>
        <v>27.3</v>
      </c>
      <c r="M70" s="13">
        <f t="shared" si="12"/>
        <v>100</v>
      </c>
      <c r="N70" s="13">
        <f t="shared" si="14"/>
        <v>100</v>
      </c>
    </row>
    <row r="71" spans="1:14" ht="26.25" customHeight="1" x14ac:dyDescent="0.2">
      <c r="A71" s="121" t="s">
        <v>23</v>
      </c>
      <c r="B71" s="122"/>
      <c r="C71" s="122"/>
      <c r="D71" s="122"/>
      <c r="E71" s="123"/>
      <c r="F71" s="17">
        <v>887</v>
      </c>
      <c r="G71" s="18" t="s">
        <v>74</v>
      </c>
      <c r="H71" s="79" t="s">
        <v>80</v>
      </c>
      <c r="I71" s="18" t="s">
        <v>25</v>
      </c>
      <c r="J71" s="24">
        <f t="shared" si="15"/>
        <v>27.3</v>
      </c>
      <c r="K71" s="17">
        <f t="shared" si="15"/>
        <v>27.3</v>
      </c>
      <c r="L71" s="27">
        <f t="shared" si="15"/>
        <v>27.3</v>
      </c>
      <c r="M71" s="20">
        <f t="shared" si="12"/>
        <v>100</v>
      </c>
      <c r="N71" s="20">
        <f t="shared" si="14"/>
        <v>100</v>
      </c>
    </row>
    <row r="72" spans="1:14" ht="44.25" customHeight="1" x14ac:dyDescent="0.2">
      <c r="A72" s="82" t="s">
        <v>26</v>
      </c>
      <c r="B72" s="83"/>
      <c r="C72" s="83"/>
      <c r="D72" s="84"/>
      <c r="E72" s="42"/>
      <c r="F72" s="17">
        <v>887</v>
      </c>
      <c r="G72" s="18" t="s">
        <v>74</v>
      </c>
      <c r="H72" s="79" t="s">
        <v>80</v>
      </c>
      <c r="I72" s="18" t="s">
        <v>27</v>
      </c>
      <c r="J72" s="24">
        <v>27.3</v>
      </c>
      <c r="K72" s="17">
        <v>27.3</v>
      </c>
      <c r="L72" s="27">
        <v>27.3</v>
      </c>
      <c r="M72" s="20">
        <f t="shared" si="12"/>
        <v>100</v>
      </c>
      <c r="N72" s="20">
        <f t="shared" si="14"/>
        <v>100</v>
      </c>
    </row>
    <row r="73" spans="1:14" ht="42" customHeight="1" x14ac:dyDescent="0.2">
      <c r="A73" s="91" t="s">
        <v>81</v>
      </c>
      <c r="B73" s="92"/>
      <c r="C73" s="92"/>
      <c r="D73" s="93"/>
      <c r="E73" s="57"/>
      <c r="F73" s="12">
        <v>887</v>
      </c>
      <c r="G73" s="9" t="s">
        <v>82</v>
      </c>
      <c r="H73" s="58"/>
      <c r="I73" s="9"/>
      <c r="J73" s="23">
        <f>J74+J77+J80+J83+J86+J89</f>
        <v>69.3</v>
      </c>
      <c r="K73" s="12">
        <f>K74+K77+K80+K83+K86+K89</f>
        <v>69.3</v>
      </c>
      <c r="L73" s="11">
        <f>L74+L77+L80+L83+L86+L89</f>
        <v>69.3</v>
      </c>
      <c r="M73" s="13">
        <f t="shared" si="12"/>
        <v>100</v>
      </c>
      <c r="N73" s="13">
        <f t="shared" si="14"/>
        <v>100</v>
      </c>
    </row>
    <row r="74" spans="1:14" ht="57.75" customHeight="1" x14ac:dyDescent="0.2">
      <c r="A74" s="91" t="s">
        <v>83</v>
      </c>
      <c r="B74" s="92"/>
      <c r="C74" s="92"/>
      <c r="D74" s="93"/>
      <c r="E74" s="37"/>
      <c r="F74" s="12">
        <v>887</v>
      </c>
      <c r="G74" s="9" t="s">
        <v>82</v>
      </c>
      <c r="H74" s="77" t="s">
        <v>84</v>
      </c>
      <c r="I74" s="10"/>
      <c r="J74" s="23">
        <f t="shared" ref="J74:L75" si="16">J75</f>
        <v>7.2</v>
      </c>
      <c r="K74" s="12">
        <f t="shared" si="16"/>
        <v>7.2</v>
      </c>
      <c r="L74" s="11">
        <f t="shared" si="16"/>
        <v>7.2</v>
      </c>
      <c r="M74" s="13">
        <f t="shared" si="12"/>
        <v>100</v>
      </c>
      <c r="N74" s="13">
        <f t="shared" si="14"/>
        <v>100</v>
      </c>
    </row>
    <row r="75" spans="1:14" ht="26.25" customHeight="1" x14ac:dyDescent="0.2">
      <c r="A75" s="82" t="s">
        <v>23</v>
      </c>
      <c r="B75" s="83"/>
      <c r="C75" s="83"/>
      <c r="D75" s="84"/>
      <c r="E75" s="16"/>
      <c r="F75" s="17">
        <v>887</v>
      </c>
      <c r="G75" s="18" t="s">
        <v>82</v>
      </c>
      <c r="H75" s="78" t="s">
        <v>85</v>
      </c>
      <c r="I75" s="28" t="s">
        <v>25</v>
      </c>
      <c r="J75" s="24">
        <f t="shared" si="16"/>
        <v>7.2</v>
      </c>
      <c r="K75" s="17">
        <f t="shared" si="16"/>
        <v>7.2</v>
      </c>
      <c r="L75" s="27">
        <f t="shared" si="16"/>
        <v>7.2</v>
      </c>
      <c r="M75" s="20">
        <f t="shared" si="12"/>
        <v>100</v>
      </c>
      <c r="N75" s="20">
        <f t="shared" si="14"/>
        <v>100</v>
      </c>
    </row>
    <row r="76" spans="1:14" ht="26.25" customHeight="1" x14ac:dyDescent="0.2">
      <c r="A76" s="82" t="s">
        <v>26</v>
      </c>
      <c r="B76" s="83"/>
      <c r="C76" s="83"/>
      <c r="D76" s="84"/>
      <c r="E76" s="16"/>
      <c r="F76" s="17">
        <v>887</v>
      </c>
      <c r="G76" s="18" t="s">
        <v>82</v>
      </c>
      <c r="H76" s="78" t="s">
        <v>85</v>
      </c>
      <c r="I76" s="28" t="s">
        <v>27</v>
      </c>
      <c r="J76" s="24">
        <v>7.2</v>
      </c>
      <c r="K76" s="17">
        <v>7.2</v>
      </c>
      <c r="L76" s="27">
        <v>7.2</v>
      </c>
      <c r="M76" s="20">
        <f t="shared" si="12"/>
        <v>100</v>
      </c>
      <c r="N76" s="20">
        <f t="shared" si="14"/>
        <v>100</v>
      </c>
    </row>
    <row r="77" spans="1:14" ht="75" customHeight="1" x14ac:dyDescent="0.2">
      <c r="A77" s="91" t="s">
        <v>86</v>
      </c>
      <c r="B77" s="92"/>
      <c r="C77" s="92"/>
      <c r="D77" s="93"/>
      <c r="E77" s="37"/>
      <c r="F77" s="12">
        <v>887</v>
      </c>
      <c r="G77" s="9" t="s">
        <v>82</v>
      </c>
      <c r="H77" s="77" t="s">
        <v>87</v>
      </c>
      <c r="I77" s="10"/>
      <c r="J77" s="23">
        <f t="shared" ref="J77:L78" si="17">J78</f>
        <v>20.3</v>
      </c>
      <c r="K77" s="12">
        <f t="shared" si="17"/>
        <v>20.3</v>
      </c>
      <c r="L77" s="11">
        <f t="shared" si="17"/>
        <v>20.3</v>
      </c>
      <c r="M77" s="13">
        <f t="shared" si="12"/>
        <v>100</v>
      </c>
      <c r="N77" s="13">
        <f t="shared" si="14"/>
        <v>100</v>
      </c>
    </row>
    <row r="78" spans="1:14" ht="27" customHeight="1" x14ac:dyDescent="0.2">
      <c r="A78" s="82" t="s">
        <v>23</v>
      </c>
      <c r="B78" s="83"/>
      <c r="C78" s="83"/>
      <c r="D78" s="84"/>
      <c r="E78" s="16"/>
      <c r="F78" s="17">
        <v>887</v>
      </c>
      <c r="G78" s="18" t="s">
        <v>82</v>
      </c>
      <c r="H78" s="78" t="s">
        <v>88</v>
      </c>
      <c r="I78" s="28" t="s">
        <v>25</v>
      </c>
      <c r="J78" s="24">
        <f t="shared" si="17"/>
        <v>20.3</v>
      </c>
      <c r="K78" s="17">
        <f t="shared" si="17"/>
        <v>20.3</v>
      </c>
      <c r="L78" s="27">
        <f t="shared" si="17"/>
        <v>20.3</v>
      </c>
      <c r="M78" s="20">
        <f t="shared" si="12"/>
        <v>100</v>
      </c>
      <c r="N78" s="20">
        <f t="shared" si="14"/>
        <v>100</v>
      </c>
    </row>
    <row r="79" spans="1:14" ht="40.5" customHeight="1" x14ac:dyDescent="0.2">
      <c r="A79" s="82" t="s">
        <v>26</v>
      </c>
      <c r="B79" s="83"/>
      <c r="C79" s="83"/>
      <c r="D79" s="84"/>
      <c r="E79" s="16"/>
      <c r="F79" s="17">
        <v>887</v>
      </c>
      <c r="G79" s="18" t="s">
        <v>82</v>
      </c>
      <c r="H79" s="78" t="s">
        <v>88</v>
      </c>
      <c r="I79" s="28" t="s">
        <v>27</v>
      </c>
      <c r="J79" s="24">
        <v>20.3</v>
      </c>
      <c r="K79" s="17">
        <v>20.3</v>
      </c>
      <c r="L79" s="27">
        <v>20.3</v>
      </c>
      <c r="M79" s="20">
        <f t="shared" si="12"/>
        <v>100</v>
      </c>
      <c r="N79" s="20">
        <f t="shared" si="14"/>
        <v>100</v>
      </c>
    </row>
    <row r="80" spans="1:14" s="52" customFormat="1" ht="73.5" customHeight="1" x14ac:dyDescent="0.2">
      <c r="A80" s="91" t="s">
        <v>89</v>
      </c>
      <c r="B80" s="92"/>
      <c r="C80" s="92"/>
      <c r="D80" s="93"/>
      <c r="E80" s="7"/>
      <c r="F80" s="12">
        <v>887</v>
      </c>
      <c r="G80" s="9" t="s">
        <v>82</v>
      </c>
      <c r="H80" s="77" t="s">
        <v>90</v>
      </c>
      <c r="I80" s="10"/>
      <c r="J80" s="23">
        <f t="shared" ref="J80:L81" si="18">J81</f>
        <v>19.600000000000001</v>
      </c>
      <c r="K80" s="12">
        <f t="shared" si="18"/>
        <v>19.600000000000001</v>
      </c>
      <c r="L80" s="11">
        <f t="shared" si="18"/>
        <v>19.600000000000001</v>
      </c>
      <c r="M80" s="13">
        <f t="shared" si="12"/>
        <v>100</v>
      </c>
      <c r="N80" s="13">
        <f t="shared" si="14"/>
        <v>100</v>
      </c>
    </row>
    <row r="81" spans="1:14" s="52" customFormat="1" ht="30" customHeight="1" x14ac:dyDescent="0.2">
      <c r="A81" s="82" t="s">
        <v>23</v>
      </c>
      <c r="B81" s="83"/>
      <c r="C81" s="83"/>
      <c r="D81" s="84"/>
      <c r="E81" s="59"/>
      <c r="F81" s="17">
        <v>887</v>
      </c>
      <c r="G81" s="18" t="s">
        <v>82</v>
      </c>
      <c r="H81" s="78" t="s">
        <v>91</v>
      </c>
      <c r="I81" s="28" t="s">
        <v>25</v>
      </c>
      <c r="J81" s="24">
        <f t="shared" si="18"/>
        <v>19.600000000000001</v>
      </c>
      <c r="K81" s="17">
        <f t="shared" si="18"/>
        <v>19.600000000000001</v>
      </c>
      <c r="L81" s="27">
        <f t="shared" si="18"/>
        <v>19.600000000000001</v>
      </c>
      <c r="M81" s="20">
        <f t="shared" si="12"/>
        <v>100</v>
      </c>
      <c r="N81" s="20">
        <f t="shared" si="14"/>
        <v>100</v>
      </c>
    </row>
    <row r="82" spans="1:14" s="52" customFormat="1" ht="24.75" customHeight="1" x14ac:dyDescent="0.2">
      <c r="A82" s="82" t="s">
        <v>26</v>
      </c>
      <c r="B82" s="83"/>
      <c r="C82" s="83"/>
      <c r="D82" s="84"/>
      <c r="E82" s="59"/>
      <c r="F82" s="17">
        <v>887</v>
      </c>
      <c r="G82" s="18" t="s">
        <v>82</v>
      </c>
      <c r="H82" s="78" t="s">
        <v>91</v>
      </c>
      <c r="I82" s="28" t="s">
        <v>27</v>
      </c>
      <c r="J82" s="24">
        <v>19.600000000000001</v>
      </c>
      <c r="K82" s="17">
        <v>19.600000000000001</v>
      </c>
      <c r="L82" s="27">
        <v>19.600000000000001</v>
      </c>
      <c r="M82" s="20">
        <f t="shared" si="12"/>
        <v>100</v>
      </c>
      <c r="N82" s="20">
        <f t="shared" si="14"/>
        <v>100</v>
      </c>
    </row>
    <row r="83" spans="1:14" ht="85.5" customHeight="1" x14ac:dyDescent="0.2">
      <c r="A83" s="91" t="s">
        <v>92</v>
      </c>
      <c r="B83" s="92"/>
      <c r="C83" s="92"/>
      <c r="D83" s="93"/>
      <c r="E83" s="37"/>
      <c r="F83" s="12">
        <v>887</v>
      </c>
      <c r="G83" s="9" t="s">
        <v>82</v>
      </c>
      <c r="H83" s="77" t="s">
        <v>93</v>
      </c>
      <c r="I83" s="10"/>
      <c r="J83" s="23">
        <f t="shared" ref="J83:L84" si="19">J84</f>
        <v>14.5</v>
      </c>
      <c r="K83" s="12">
        <f t="shared" si="19"/>
        <v>14.5</v>
      </c>
      <c r="L83" s="11">
        <f t="shared" si="19"/>
        <v>14.5</v>
      </c>
      <c r="M83" s="13">
        <f t="shared" si="12"/>
        <v>100</v>
      </c>
      <c r="N83" s="13">
        <f t="shared" si="14"/>
        <v>100</v>
      </c>
    </row>
    <row r="84" spans="1:14" ht="36.75" customHeight="1" x14ac:dyDescent="0.2">
      <c r="A84" s="82" t="s">
        <v>23</v>
      </c>
      <c r="B84" s="83"/>
      <c r="C84" s="83"/>
      <c r="D84" s="84"/>
      <c r="E84" s="16"/>
      <c r="F84" s="17">
        <v>887</v>
      </c>
      <c r="G84" s="18" t="s">
        <v>82</v>
      </c>
      <c r="H84" s="78" t="s">
        <v>94</v>
      </c>
      <c r="I84" s="28" t="s">
        <v>25</v>
      </c>
      <c r="J84" s="24">
        <f t="shared" si="19"/>
        <v>14.5</v>
      </c>
      <c r="K84" s="17">
        <f t="shared" si="19"/>
        <v>14.5</v>
      </c>
      <c r="L84" s="27">
        <f t="shared" si="19"/>
        <v>14.5</v>
      </c>
      <c r="M84" s="20">
        <f t="shared" si="12"/>
        <v>100</v>
      </c>
      <c r="N84" s="20">
        <f t="shared" si="14"/>
        <v>100</v>
      </c>
    </row>
    <row r="85" spans="1:14" ht="36.75" customHeight="1" x14ac:dyDescent="0.2">
      <c r="A85" s="82" t="s">
        <v>26</v>
      </c>
      <c r="B85" s="83"/>
      <c r="C85" s="83"/>
      <c r="D85" s="84"/>
      <c r="E85" s="16"/>
      <c r="F85" s="17">
        <v>887</v>
      </c>
      <c r="G85" s="18" t="s">
        <v>82</v>
      </c>
      <c r="H85" s="78" t="s">
        <v>94</v>
      </c>
      <c r="I85" s="28" t="s">
        <v>27</v>
      </c>
      <c r="J85" s="24">
        <v>14.5</v>
      </c>
      <c r="K85" s="17">
        <v>14.5</v>
      </c>
      <c r="L85" s="27">
        <v>14.5</v>
      </c>
      <c r="M85" s="20">
        <f t="shared" si="12"/>
        <v>100</v>
      </c>
      <c r="N85" s="20">
        <f t="shared" si="14"/>
        <v>100</v>
      </c>
    </row>
    <row r="86" spans="1:14" s="52" customFormat="1" ht="78.75" hidden="1" customHeight="1" x14ac:dyDescent="0.2">
      <c r="A86" s="91" t="s">
        <v>95</v>
      </c>
      <c r="B86" s="92"/>
      <c r="C86" s="92"/>
      <c r="D86" s="93"/>
      <c r="E86" s="7"/>
      <c r="F86" s="12">
        <v>887</v>
      </c>
      <c r="G86" s="9" t="s">
        <v>82</v>
      </c>
      <c r="H86" s="10" t="s">
        <v>96</v>
      </c>
      <c r="I86" s="10"/>
      <c r="J86" s="23">
        <f t="shared" ref="J86:L87" si="20">J87</f>
        <v>0</v>
      </c>
      <c r="K86" s="11">
        <f t="shared" si="20"/>
        <v>0</v>
      </c>
      <c r="L86" s="11">
        <f t="shared" si="20"/>
        <v>0</v>
      </c>
      <c r="M86" s="13" t="e">
        <f t="shared" si="12"/>
        <v>#DIV/0!</v>
      </c>
      <c r="N86" s="20">
        <v>0</v>
      </c>
    </row>
    <row r="87" spans="1:14" s="52" customFormat="1" ht="30" hidden="1" customHeight="1" x14ac:dyDescent="0.2">
      <c r="A87" s="82" t="s">
        <v>23</v>
      </c>
      <c r="B87" s="83"/>
      <c r="C87" s="83"/>
      <c r="D87" s="84"/>
      <c r="E87" s="59"/>
      <c r="F87" s="17">
        <v>887</v>
      </c>
      <c r="G87" s="18" t="s">
        <v>82</v>
      </c>
      <c r="H87" s="28" t="s">
        <v>96</v>
      </c>
      <c r="I87" s="28" t="s">
        <v>25</v>
      </c>
      <c r="J87" s="24">
        <f t="shared" si="20"/>
        <v>0</v>
      </c>
      <c r="K87" s="27">
        <f t="shared" si="20"/>
        <v>0</v>
      </c>
      <c r="L87" s="27">
        <f t="shared" si="20"/>
        <v>0</v>
      </c>
      <c r="M87" s="20" t="e">
        <f t="shared" si="12"/>
        <v>#DIV/0!</v>
      </c>
      <c r="N87" s="20">
        <v>0</v>
      </c>
    </row>
    <row r="88" spans="1:14" s="52" customFormat="1" ht="15" hidden="1" customHeight="1" x14ac:dyDescent="0.2">
      <c r="A88" s="82" t="s">
        <v>26</v>
      </c>
      <c r="B88" s="83"/>
      <c r="C88" s="83"/>
      <c r="D88" s="84"/>
      <c r="E88" s="59"/>
      <c r="F88" s="17">
        <v>887</v>
      </c>
      <c r="G88" s="18" t="s">
        <v>82</v>
      </c>
      <c r="H88" s="28" t="s">
        <v>96</v>
      </c>
      <c r="I88" s="28" t="s">
        <v>27</v>
      </c>
      <c r="J88" s="60">
        <v>0</v>
      </c>
      <c r="K88" s="27">
        <v>0</v>
      </c>
      <c r="L88" s="27">
        <v>0</v>
      </c>
      <c r="M88" s="19">
        <v>0</v>
      </c>
      <c r="N88" s="20">
        <v>0</v>
      </c>
    </row>
    <row r="89" spans="1:14" ht="123" customHeight="1" x14ac:dyDescent="0.2">
      <c r="A89" s="196" t="s">
        <v>97</v>
      </c>
      <c r="B89" s="197"/>
      <c r="C89" s="197"/>
      <c r="D89" s="198"/>
      <c r="E89" s="37"/>
      <c r="F89" s="12">
        <v>887</v>
      </c>
      <c r="G89" s="9" t="s">
        <v>82</v>
      </c>
      <c r="H89" s="77" t="s">
        <v>98</v>
      </c>
      <c r="I89" s="10"/>
      <c r="J89" s="23">
        <f t="shared" ref="J89:L90" si="21">J90</f>
        <v>7.7</v>
      </c>
      <c r="K89" s="12">
        <f t="shared" si="21"/>
        <v>7.7</v>
      </c>
      <c r="L89" s="11">
        <f t="shared" si="21"/>
        <v>7.7</v>
      </c>
      <c r="M89" s="13">
        <f t="shared" ref="M89:M135" si="22">L89/J89*100</f>
        <v>100</v>
      </c>
      <c r="N89" s="13">
        <f t="shared" ref="N89:N106" si="23">L89/K89*100</f>
        <v>100</v>
      </c>
    </row>
    <row r="90" spans="1:14" ht="26.25" customHeight="1" x14ac:dyDescent="0.2">
      <c r="A90" s="82" t="s">
        <v>23</v>
      </c>
      <c r="B90" s="83"/>
      <c r="C90" s="83"/>
      <c r="D90" s="84"/>
      <c r="E90" s="16"/>
      <c r="F90" s="17">
        <v>887</v>
      </c>
      <c r="G90" s="18" t="s">
        <v>82</v>
      </c>
      <c r="H90" s="78" t="s">
        <v>99</v>
      </c>
      <c r="I90" s="28" t="s">
        <v>25</v>
      </c>
      <c r="J90" s="24">
        <f t="shared" si="21"/>
        <v>7.7</v>
      </c>
      <c r="K90" s="17">
        <f t="shared" si="21"/>
        <v>7.7</v>
      </c>
      <c r="L90" s="27">
        <f t="shared" si="21"/>
        <v>7.7</v>
      </c>
      <c r="M90" s="20">
        <f t="shared" si="22"/>
        <v>100</v>
      </c>
      <c r="N90" s="20">
        <f t="shared" si="23"/>
        <v>100</v>
      </c>
    </row>
    <row r="91" spans="1:14" ht="25.5" customHeight="1" x14ac:dyDescent="0.2">
      <c r="A91" s="82" t="s">
        <v>26</v>
      </c>
      <c r="B91" s="83"/>
      <c r="C91" s="83"/>
      <c r="D91" s="84"/>
      <c r="E91" s="16"/>
      <c r="F91" s="17">
        <v>887</v>
      </c>
      <c r="G91" s="18" t="s">
        <v>82</v>
      </c>
      <c r="H91" s="78" t="s">
        <v>99</v>
      </c>
      <c r="I91" s="28" t="s">
        <v>27</v>
      </c>
      <c r="J91" s="24">
        <v>7.7</v>
      </c>
      <c r="K91" s="17">
        <v>7.7</v>
      </c>
      <c r="L91" s="27">
        <v>7.7</v>
      </c>
      <c r="M91" s="20">
        <f t="shared" si="22"/>
        <v>100</v>
      </c>
      <c r="N91" s="20">
        <f t="shared" si="23"/>
        <v>100</v>
      </c>
    </row>
    <row r="92" spans="1:14" ht="21.75" customHeight="1" x14ac:dyDescent="0.2">
      <c r="A92" s="88" t="s">
        <v>100</v>
      </c>
      <c r="B92" s="89"/>
      <c r="C92" s="89"/>
      <c r="D92" s="90"/>
      <c r="E92" s="61"/>
      <c r="F92" s="22">
        <v>887</v>
      </c>
      <c r="G92" s="29" t="s">
        <v>101</v>
      </c>
      <c r="H92" s="29"/>
      <c r="I92" s="30"/>
      <c r="J92" s="43">
        <f>J93+J97</f>
        <v>21086.400000000001</v>
      </c>
      <c r="K92" s="22">
        <f>K93+K97</f>
        <v>21085.8</v>
      </c>
      <c r="L92" s="22">
        <f>L93+L97</f>
        <v>21085.8</v>
      </c>
      <c r="M92" s="33">
        <f t="shared" si="22"/>
        <v>99.99715456407921</v>
      </c>
      <c r="N92" s="33">
        <f t="shared" si="23"/>
        <v>100</v>
      </c>
    </row>
    <row r="93" spans="1:14" s="52" customFormat="1" ht="22.5" customHeight="1" x14ac:dyDescent="0.2">
      <c r="A93" s="88" t="s">
        <v>102</v>
      </c>
      <c r="B93" s="89"/>
      <c r="C93" s="89"/>
      <c r="D93" s="90"/>
      <c r="E93" s="62"/>
      <c r="F93" s="22">
        <v>887</v>
      </c>
      <c r="G93" s="29" t="s">
        <v>103</v>
      </c>
      <c r="H93" s="29"/>
      <c r="I93" s="30"/>
      <c r="J93" s="43">
        <f t="shared" ref="J93:L95" si="24">J94</f>
        <v>95.7</v>
      </c>
      <c r="K93" s="22">
        <f t="shared" si="24"/>
        <v>95.7</v>
      </c>
      <c r="L93" s="32">
        <f t="shared" si="24"/>
        <v>95.7</v>
      </c>
      <c r="M93" s="33">
        <f t="shared" si="22"/>
        <v>100</v>
      </c>
      <c r="N93" s="33">
        <f t="shared" si="23"/>
        <v>100</v>
      </c>
    </row>
    <row r="94" spans="1:14" s="52" customFormat="1" ht="135" customHeight="1" x14ac:dyDescent="0.2">
      <c r="A94" s="196" t="s">
        <v>104</v>
      </c>
      <c r="B94" s="197"/>
      <c r="C94" s="197"/>
      <c r="D94" s="197"/>
      <c r="E94" s="198"/>
      <c r="F94" s="22">
        <v>887</v>
      </c>
      <c r="G94" s="29" t="s">
        <v>103</v>
      </c>
      <c r="H94" s="29" t="s">
        <v>105</v>
      </c>
      <c r="I94" s="29"/>
      <c r="J94" s="43">
        <f t="shared" si="24"/>
        <v>95.7</v>
      </c>
      <c r="K94" s="22">
        <f t="shared" si="24"/>
        <v>95.7</v>
      </c>
      <c r="L94" s="32">
        <f t="shared" si="24"/>
        <v>95.7</v>
      </c>
      <c r="M94" s="33">
        <f t="shared" si="22"/>
        <v>100</v>
      </c>
      <c r="N94" s="33">
        <f t="shared" si="23"/>
        <v>100</v>
      </c>
    </row>
    <row r="95" spans="1:14" ht="29.25" customHeight="1" x14ac:dyDescent="0.2">
      <c r="A95" s="109" t="s">
        <v>23</v>
      </c>
      <c r="B95" s="110"/>
      <c r="C95" s="110"/>
      <c r="D95" s="110"/>
      <c r="E95" s="111"/>
      <c r="F95" s="17">
        <v>887</v>
      </c>
      <c r="G95" s="18" t="s">
        <v>103</v>
      </c>
      <c r="H95" s="18" t="s">
        <v>105</v>
      </c>
      <c r="I95" s="18" t="s">
        <v>25</v>
      </c>
      <c r="J95" s="24">
        <f t="shared" si="24"/>
        <v>95.7</v>
      </c>
      <c r="K95" s="17">
        <f t="shared" si="24"/>
        <v>95.7</v>
      </c>
      <c r="L95" s="27">
        <f t="shared" si="24"/>
        <v>95.7</v>
      </c>
      <c r="M95" s="20">
        <f t="shared" si="22"/>
        <v>100</v>
      </c>
      <c r="N95" s="20">
        <f t="shared" si="23"/>
        <v>100</v>
      </c>
    </row>
    <row r="96" spans="1:14" ht="43.5" customHeight="1" x14ac:dyDescent="0.2">
      <c r="A96" s="109" t="s">
        <v>26</v>
      </c>
      <c r="B96" s="110"/>
      <c r="C96" s="110"/>
      <c r="D96" s="111"/>
      <c r="E96" s="63"/>
      <c r="F96" s="17">
        <v>887</v>
      </c>
      <c r="G96" s="18" t="s">
        <v>103</v>
      </c>
      <c r="H96" s="18" t="s">
        <v>105</v>
      </c>
      <c r="I96" s="18" t="s">
        <v>27</v>
      </c>
      <c r="J96" s="24">
        <v>95.7</v>
      </c>
      <c r="K96" s="17">
        <v>95.7</v>
      </c>
      <c r="L96" s="27">
        <v>95.7</v>
      </c>
      <c r="M96" s="20">
        <f t="shared" si="22"/>
        <v>100</v>
      </c>
      <c r="N96" s="20">
        <f t="shared" si="23"/>
        <v>100</v>
      </c>
    </row>
    <row r="97" spans="1:17" ht="31.5" customHeight="1" x14ac:dyDescent="0.2">
      <c r="A97" s="88" t="s">
        <v>106</v>
      </c>
      <c r="B97" s="89"/>
      <c r="C97" s="89"/>
      <c r="D97" s="90"/>
      <c r="E97" s="40"/>
      <c r="F97" s="12">
        <v>887</v>
      </c>
      <c r="G97" s="9" t="s">
        <v>107</v>
      </c>
      <c r="H97" s="9"/>
      <c r="I97" s="10"/>
      <c r="J97" s="23">
        <f t="shared" ref="J97:L100" si="25">J98</f>
        <v>20990.7</v>
      </c>
      <c r="K97" s="12">
        <f t="shared" si="25"/>
        <v>20990.1</v>
      </c>
      <c r="L97" s="12">
        <f t="shared" si="25"/>
        <v>20990.1</v>
      </c>
      <c r="M97" s="13">
        <f t="shared" si="22"/>
        <v>99.997141591276133</v>
      </c>
      <c r="N97" s="13">
        <f t="shared" si="23"/>
        <v>100</v>
      </c>
    </row>
    <row r="98" spans="1:17" ht="25.5" customHeight="1" x14ac:dyDescent="0.2">
      <c r="A98" s="88" t="s">
        <v>108</v>
      </c>
      <c r="B98" s="89"/>
      <c r="C98" s="89"/>
      <c r="D98" s="90"/>
      <c r="E98" s="40"/>
      <c r="F98" s="12">
        <v>887</v>
      </c>
      <c r="G98" s="9" t="s">
        <v>107</v>
      </c>
      <c r="H98" s="9" t="s">
        <v>109</v>
      </c>
      <c r="I98" s="10"/>
      <c r="J98" s="23">
        <f t="shared" si="25"/>
        <v>20990.7</v>
      </c>
      <c r="K98" s="12">
        <f t="shared" si="25"/>
        <v>20990.1</v>
      </c>
      <c r="L98" s="12">
        <f t="shared" si="25"/>
        <v>20990.1</v>
      </c>
      <c r="M98" s="13">
        <f t="shared" si="22"/>
        <v>99.997141591276133</v>
      </c>
      <c r="N98" s="13">
        <f t="shared" si="23"/>
        <v>100</v>
      </c>
    </row>
    <row r="99" spans="1:17" ht="54" customHeight="1" x14ac:dyDescent="0.2">
      <c r="A99" s="82" t="s">
        <v>110</v>
      </c>
      <c r="B99" s="83"/>
      <c r="C99" s="83"/>
      <c r="D99" s="84"/>
      <c r="E99" s="26"/>
      <c r="F99" s="17">
        <v>887</v>
      </c>
      <c r="G99" s="18" t="s">
        <v>107</v>
      </c>
      <c r="H99" s="18" t="s">
        <v>109</v>
      </c>
      <c r="I99" s="18"/>
      <c r="J99" s="24">
        <f t="shared" si="25"/>
        <v>20990.7</v>
      </c>
      <c r="K99" s="17">
        <f t="shared" si="25"/>
        <v>20990.1</v>
      </c>
      <c r="L99" s="17">
        <f t="shared" si="25"/>
        <v>20990.1</v>
      </c>
      <c r="M99" s="20">
        <f t="shared" si="22"/>
        <v>99.997141591276133</v>
      </c>
      <c r="N99" s="20">
        <f t="shared" si="23"/>
        <v>100</v>
      </c>
    </row>
    <row r="100" spans="1:17" ht="30.75" customHeight="1" x14ac:dyDescent="0.2">
      <c r="A100" s="82" t="s">
        <v>23</v>
      </c>
      <c r="B100" s="83"/>
      <c r="C100" s="83"/>
      <c r="D100" s="84"/>
      <c r="E100" s="51"/>
      <c r="F100" s="17">
        <v>887</v>
      </c>
      <c r="G100" s="18" t="s">
        <v>107</v>
      </c>
      <c r="H100" s="18" t="s">
        <v>109</v>
      </c>
      <c r="I100" s="18" t="s">
        <v>25</v>
      </c>
      <c r="J100" s="24">
        <f t="shared" si="25"/>
        <v>20990.7</v>
      </c>
      <c r="K100" s="17">
        <f t="shared" si="25"/>
        <v>20990.1</v>
      </c>
      <c r="L100" s="17">
        <f t="shared" si="25"/>
        <v>20990.1</v>
      </c>
      <c r="M100" s="20">
        <f t="shared" si="22"/>
        <v>99.997141591276133</v>
      </c>
      <c r="N100" s="20">
        <f t="shared" si="23"/>
        <v>100</v>
      </c>
    </row>
    <row r="101" spans="1:17" ht="38.25" customHeight="1" x14ac:dyDescent="0.2">
      <c r="A101" s="82" t="s">
        <v>26</v>
      </c>
      <c r="B101" s="83"/>
      <c r="C101" s="83"/>
      <c r="D101" s="84"/>
      <c r="E101" s="51"/>
      <c r="F101" s="17">
        <v>887</v>
      </c>
      <c r="G101" s="18" t="s">
        <v>107</v>
      </c>
      <c r="H101" s="18" t="s">
        <v>109</v>
      </c>
      <c r="I101" s="18" t="s">
        <v>27</v>
      </c>
      <c r="J101" s="24">
        <v>20990.7</v>
      </c>
      <c r="K101" s="17">
        <v>20990.1</v>
      </c>
      <c r="L101" s="17">
        <v>20990.1</v>
      </c>
      <c r="M101" s="20">
        <f t="shared" si="22"/>
        <v>99.997141591276133</v>
      </c>
      <c r="N101" s="20">
        <f t="shared" si="23"/>
        <v>100</v>
      </c>
    </row>
    <row r="102" spans="1:17" ht="27" customHeight="1" x14ac:dyDescent="0.2">
      <c r="A102" s="88" t="s">
        <v>111</v>
      </c>
      <c r="B102" s="89"/>
      <c r="C102" s="89"/>
      <c r="D102" s="90"/>
      <c r="E102" s="44"/>
      <c r="F102" s="12">
        <v>887</v>
      </c>
      <c r="G102" s="9" t="s">
        <v>112</v>
      </c>
      <c r="H102" s="9"/>
      <c r="I102" s="10"/>
      <c r="J102" s="23">
        <f>J103</f>
        <v>169009.9</v>
      </c>
      <c r="K102" s="11">
        <f>K103</f>
        <v>169489.1</v>
      </c>
      <c r="L102" s="12">
        <f>L103</f>
        <v>169489</v>
      </c>
      <c r="M102" s="13">
        <f t="shared" si="22"/>
        <v>100.28347451835661</v>
      </c>
      <c r="N102" s="13">
        <f t="shared" si="23"/>
        <v>99.999940999155683</v>
      </c>
    </row>
    <row r="103" spans="1:17" ht="18" customHeight="1" x14ac:dyDescent="0.2">
      <c r="A103" s="88" t="s">
        <v>113</v>
      </c>
      <c r="B103" s="89"/>
      <c r="C103" s="89"/>
      <c r="D103" s="89"/>
      <c r="E103" s="90"/>
      <c r="F103" s="12">
        <v>887</v>
      </c>
      <c r="G103" s="9" t="s">
        <v>114</v>
      </c>
      <c r="H103" s="9"/>
      <c r="I103" s="9"/>
      <c r="J103" s="15">
        <v>169009.9</v>
      </c>
      <c r="K103" s="76">
        <f>K104+K107+K133+K138+K141+K148+K153+K156+K161+K164+K167+K170+K173+K176+K179+K182</f>
        <v>169489.1</v>
      </c>
      <c r="L103" s="15">
        <v>169489</v>
      </c>
      <c r="M103" s="13">
        <f t="shared" si="22"/>
        <v>100.28347451835661</v>
      </c>
      <c r="N103" s="13">
        <f t="shared" si="23"/>
        <v>99.999940999155683</v>
      </c>
      <c r="Q103" s="34"/>
    </row>
    <row r="104" spans="1:17" ht="196.5" customHeight="1" x14ac:dyDescent="0.2">
      <c r="A104" s="121" t="s">
        <v>115</v>
      </c>
      <c r="B104" s="122"/>
      <c r="C104" s="122"/>
      <c r="D104" s="123"/>
      <c r="E104" s="42"/>
      <c r="F104" s="17">
        <v>887</v>
      </c>
      <c r="G104" s="18" t="s">
        <v>114</v>
      </c>
      <c r="H104" s="18" t="s">
        <v>116</v>
      </c>
      <c r="I104" s="18"/>
      <c r="J104" s="19">
        <f t="shared" ref="J104:L105" si="26">J105</f>
        <v>2349</v>
      </c>
      <c r="K104" s="27">
        <f t="shared" si="26"/>
        <v>2908.8</v>
      </c>
      <c r="L104" s="27">
        <f t="shared" si="26"/>
        <v>2908</v>
      </c>
      <c r="M104" s="20">
        <f t="shared" si="22"/>
        <v>123.79736057896977</v>
      </c>
      <c r="N104" s="20">
        <f t="shared" si="23"/>
        <v>99.972497249724967</v>
      </c>
    </row>
    <row r="105" spans="1:17" s="52" customFormat="1" ht="27.6" customHeight="1" x14ac:dyDescent="0.2">
      <c r="A105" s="82" t="s">
        <v>23</v>
      </c>
      <c r="B105" s="83"/>
      <c r="C105" s="83"/>
      <c r="D105" s="83"/>
      <c r="E105" s="84"/>
      <c r="F105" s="17">
        <v>887</v>
      </c>
      <c r="G105" s="18" t="s">
        <v>114</v>
      </c>
      <c r="H105" s="18" t="s">
        <v>116</v>
      </c>
      <c r="I105" s="18" t="s">
        <v>25</v>
      </c>
      <c r="J105" s="19">
        <f t="shared" si="26"/>
        <v>2349</v>
      </c>
      <c r="K105" s="27">
        <f t="shared" si="26"/>
        <v>2908.8</v>
      </c>
      <c r="L105" s="27">
        <f t="shared" si="26"/>
        <v>2908</v>
      </c>
      <c r="M105" s="20">
        <f t="shared" si="22"/>
        <v>123.79736057896977</v>
      </c>
      <c r="N105" s="20">
        <f t="shared" si="23"/>
        <v>99.972497249724967</v>
      </c>
    </row>
    <row r="106" spans="1:17" s="52" customFormat="1" ht="40.5" customHeight="1" x14ac:dyDescent="0.2">
      <c r="A106" s="82" t="s">
        <v>26</v>
      </c>
      <c r="B106" s="83"/>
      <c r="C106" s="83"/>
      <c r="D106" s="84"/>
      <c r="E106" s="16"/>
      <c r="F106" s="17">
        <v>887</v>
      </c>
      <c r="G106" s="18" t="s">
        <v>114</v>
      </c>
      <c r="H106" s="18" t="s">
        <v>116</v>
      </c>
      <c r="I106" s="18" t="s">
        <v>27</v>
      </c>
      <c r="J106" s="64">
        <v>2349</v>
      </c>
      <c r="K106" s="27">
        <v>2908.8</v>
      </c>
      <c r="L106" s="27">
        <v>2908</v>
      </c>
      <c r="M106" s="20">
        <f t="shared" si="22"/>
        <v>123.79736057896977</v>
      </c>
      <c r="N106" s="20">
        <f t="shared" si="23"/>
        <v>99.972497249724967</v>
      </c>
    </row>
    <row r="107" spans="1:17" ht="90.75" customHeight="1" x14ac:dyDescent="0.2">
      <c r="A107" s="121" t="s">
        <v>117</v>
      </c>
      <c r="B107" s="122"/>
      <c r="C107" s="122"/>
      <c r="D107" s="123"/>
      <c r="E107" s="42"/>
      <c r="F107" s="17">
        <v>887</v>
      </c>
      <c r="G107" s="18" t="s">
        <v>114</v>
      </c>
      <c r="H107" s="18" t="s">
        <v>118</v>
      </c>
      <c r="I107" s="18"/>
      <c r="J107" s="19">
        <f t="shared" ref="J107:L108" si="27">J108</f>
        <v>239.6</v>
      </c>
      <c r="K107" s="27">
        <f t="shared" si="27"/>
        <v>162.6</v>
      </c>
      <c r="L107" s="27">
        <f t="shared" si="27"/>
        <v>162.6</v>
      </c>
      <c r="M107" s="20">
        <f t="shared" si="22"/>
        <v>67.863105175292148</v>
      </c>
      <c r="N107" s="20">
        <f>N108</f>
        <v>100</v>
      </c>
    </row>
    <row r="108" spans="1:17" s="52" customFormat="1" ht="28.5" customHeight="1" x14ac:dyDescent="0.2">
      <c r="A108" s="82" t="s">
        <v>23</v>
      </c>
      <c r="B108" s="83"/>
      <c r="C108" s="83"/>
      <c r="D108" s="83"/>
      <c r="E108" s="84"/>
      <c r="F108" s="17">
        <v>887</v>
      </c>
      <c r="G108" s="18" t="s">
        <v>114</v>
      </c>
      <c r="H108" s="18" t="s">
        <v>118</v>
      </c>
      <c r="I108" s="18" t="s">
        <v>25</v>
      </c>
      <c r="J108" s="19">
        <f t="shared" si="27"/>
        <v>239.6</v>
      </c>
      <c r="K108" s="27">
        <f t="shared" si="27"/>
        <v>162.6</v>
      </c>
      <c r="L108" s="27">
        <f t="shared" si="27"/>
        <v>162.6</v>
      </c>
      <c r="M108" s="20">
        <f t="shared" si="22"/>
        <v>67.863105175292148</v>
      </c>
      <c r="N108" s="20">
        <f>N109</f>
        <v>100</v>
      </c>
    </row>
    <row r="109" spans="1:17" s="52" customFormat="1" ht="38.25" customHeight="1" x14ac:dyDescent="0.2">
      <c r="A109" s="82" t="s">
        <v>26</v>
      </c>
      <c r="B109" s="83"/>
      <c r="C109" s="83"/>
      <c r="D109" s="84"/>
      <c r="E109" s="16"/>
      <c r="F109" s="17">
        <v>887</v>
      </c>
      <c r="G109" s="18" t="s">
        <v>114</v>
      </c>
      <c r="H109" s="18" t="s">
        <v>118</v>
      </c>
      <c r="I109" s="18" t="s">
        <v>27</v>
      </c>
      <c r="J109" s="64">
        <v>239.6</v>
      </c>
      <c r="K109" s="27">
        <v>162.6</v>
      </c>
      <c r="L109" s="27">
        <v>162.6</v>
      </c>
      <c r="M109" s="20">
        <f t="shared" si="22"/>
        <v>67.863105175292148</v>
      </c>
      <c r="N109" s="20">
        <f>L109/K109*100</f>
        <v>100</v>
      </c>
    </row>
    <row r="110" spans="1:17" ht="2.25" hidden="1" customHeight="1" x14ac:dyDescent="0.2">
      <c r="A110" s="193" t="s">
        <v>119</v>
      </c>
      <c r="B110" s="194"/>
      <c r="C110" s="194"/>
      <c r="D110" s="195"/>
      <c r="E110" s="42"/>
      <c r="F110" s="17">
        <v>887</v>
      </c>
      <c r="G110" s="18" t="s">
        <v>114</v>
      </c>
      <c r="H110" s="18" t="s">
        <v>120</v>
      </c>
      <c r="I110" s="18"/>
      <c r="J110" s="19">
        <f t="shared" ref="J110:L111" si="28">J111</f>
        <v>0</v>
      </c>
      <c r="K110" s="27">
        <f t="shared" si="28"/>
        <v>0</v>
      </c>
      <c r="L110" s="27">
        <f t="shared" si="28"/>
        <v>0</v>
      </c>
      <c r="M110" s="20" t="e">
        <f t="shared" si="22"/>
        <v>#DIV/0!</v>
      </c>
      <c r="N110" s="20">
        <v>0</v>
      </c>
    </row>
    <row r="111" spans="1:17" s="52" customFormat="1" ht="38.25" hidden="1" customHeight="1" x14ac:dyDescent="0.2">
      <c r="A111" s="82" t="s">
        <v>23</v>
      </c>
      <c r="B111" s="83"/>
      <c r="C111" s="83"/>
      <c r="D111" s="83"/>
      <c r="E111" s="84"/>
      <c r="F111" s="17">
        <v>887</v>
      </c>
      <c r="G111" s="18" t="s">
        <v>114</v>
      </c>
      <c r="H111" s="18" t="s">
        <v>120</v>
      </c>
      <c r="I111" s="18" t="s">
        <v>25</v>
      </c>
      <c r="J111" s="19">
        <f t="shared" si="28"/>
        <v>0</v>
      </c>
      <c r="K111" s="27">
        <f t="shared" si="28"/>
        <v>0</v>
      </c>
      <c r="L111" s="27">
        <f t="shared" si="28"/>
        <v>0</v>
      </c>
      <c r="M111" s="20" t="e">
        <f t="shared" si="22"/>
        <v>#DIV/0!</v>
      </c>
      <c r="N111" s="20">
        <v>0</v>
      </c>
    </row>
    <row r="112" spans="1:17" s="52" customFormat="1" ht="38.25" hidden="1" customHeight="1" x14ac:dyDescent="0.2">
      <c r="A112" s="82" t="s">
        <v>26</v>
      </c>
      <c r="B112" s="83"/>
      <c r="C112" s="83"/>
      <c r="D112" s="84"/>
      <c r="E112" s="16"/>
      <c r="F112" s="17">
        <v>887</v>
      </c>
      <c r="G112" s="18" t="s">
        <v>114</v>
      </c>
      <c r="H112" s="18" t="s">
        <v>120</v>
      </c>
      <c r="I112" s="18" t="s">
        <v>27</v>
      </c>
      <c r="J112" s="19">
        <v>0</v>
      </c>
      <c r="K112" s="27">
        <v>0</v>
      </c>
      <c r="L112" s="27">
        <v>0</v>
      </c>
      <c r="M112" s="20" t="e">
        <f t="shared" si="22"/>
        <v>#DIV/0!</v>
      </c>
      <c r="N112" s="20">
        <v>0</v>
      </c>
    </row>
    <row r="113" spans="1:14" ht="27" hidden="1" customHeight="1" x14ac:dyDescent="0.2">
      <c r="A113" s="193" t="s">
        <v>121</v>
      </c>
      <c r="B113" s="194"/>
      <c r="C113" s="194"/>
      <c r="D113" s="195"/>
      <c r="E113" s="42"/>
      <c r="F113" s="17">
        <v>887</v>
      </c>
      <c r="G113" s="18" t="s">
        <v>114</v>
      </c>
      <c r="H113" s="18" t="s">
        <v>122</v>
      </c>
      <c r="I113" s="18"/>
      <c r="J113" s="19">
        <f t="shared" ref="J113:L114" si="29">J114</f>
        <v>0</v>
      </c>
      <c r="K113" s="27">
        <f t="shared" si="29"/>
        <v>0</v>
      </c>
      <c r="L113" s="27">
        <f t="shared" si="29"/>
        <v>0</v>
      </c>
      <c r="M113" s="20" t="e">
        <f t="shared" si="22"/>
        <v>#DIV/0!</v>
      </c>
      <c r="N113" s="20">
        <v>0</v>
      </c>
    </row>
    <row r="114" spans="1:14" s="52" customFormat="1" ht="38.25" hidden="1" customHeight="1" x14ac:dyDescent="0.2">
      <c r="A114" s="82" t="s">
        <v>23</v>
      </c>
      <c r="B114" s="83"/>
      <c r="C114" s="83"/>
      <c r="D114" s="83"/>
      <c r="E114" s="84"/>
      <c r="F114" s="17">
        <v>887</v>
      </c>
      <c r="G114" s="18" t="s">
        <v>114</v>
      </c>
      <c r="H114" s="18" t="s">
        <v>122</v>
      </c>
      <c r="I114" s="18" t="s">
        <v>25</v>
      </c>
      <c r="J114" s="19">
        <f t="shared" si="29"/>
        <v>0</v>
      </c>
      <c r="K114" s="27">
        <f t="shared" si="29"/>
        <v>0</v>
      </c>
      <c r="L114" s="27">
        <f t="shared" si="29"/>
        <v>0</v>
      </c>
      <c r="M114" s="20" t="e">
        <f t="shared" si="22"/>
        <v>#DIV/0!</v>
      </c>
      <c r="N114" s="20">
        <v>0</v>
      </c>
    </row>
    <row r="115" spans="1:14" s="52" customFormat="1" ht="38.25" hidden="1" customHeight="1" x14ac:dyDescent="0.2">
      <c r="A115" s="82" t="s">
        <v>26</v>
      </c>
      <c r="B115" s="83"/>
      <c r="C115" s="83"/>
      <c r="D115" s="84"/>
      <c r="E115" s="16"/>
      <c r="F115" s="17">
        <v>887</v>
      </c>
      <c r="G115" s="18" t="s">
        <v>114</v>
      </c>
      <c r="H115" s="18" t="s">
        <v>122</v>
      </c>
      <c r="I115" s="18" t="s">
        <v>27</v>
      </c>
      <c r="J115" s="19">
        <v>0</v>
      </c>
      <c r="K115" s="27">
        <v>0</v>
      </c>
      <c r="L115" s="27">
        <v>0</v>
      </c>
      <c r="M115" s="20" t="e">
        <f t="shared" si="22"/>
        <v>#DIV/0!</v>
      </c>
      <c r="N115" s="20">
        <v>0</v>
      </c>
    </row>
    <row r="116" spans="1:14" ht="54.75" hidden="1" customHeight="1" x14ac:dyDescent="0.2">
      <c r="A116" s="193" t="s">
        <v>123</v>
      </c>
      <c r="B116" s="194"/>
      <c r="C116" s="194"/>
      <c r="D116" s="195"/>
      <c r="E116" s="42"/>
      <c r="F116" s="17">
        <v>887</v>
      </c>
      <c r="G116" s="18" t="s">
        <v>114</v>
      </c>
      <c r="H116" s="18" t="s">
        <v>124</v>
      </c>
      <c r="I116" s="18"/>
      <c r="J116" s="19">
        <f>J117</f>
        <v>0</v>
      </c>
      <c r="K116" s="27">
        <f>K117</f>
        <v>0</v>
      </c>
      <c r="L116" s="27">
        <v>0</v>
      </c>
      <c r="M116" s="20" t="e">
        <f t="shared" si="22"/>
        <v>#DIV/0!</v>
      </c>
      <c r="N116" s="20">
        <v>0</v>
      </c>
    </row>
    <row r="117" spans="1:14" s="52" customFormat="1" ht="38.25" hidden="1" customHeight="1" x14ac:dyDescent="0.2">
      <c r="A117" s="82" t="s">
        <v>23</v>
      </c>
      <c r="B117" s="83"/>
      <c r="C117" s="83"/>
      <c r="D117" s="83"/>
      <c r="E117" s="84"/>
      <c r="F117" s="17">
        <v>887</v>
      </c>
      <c r="G117" s="18" t="s">
        <v>114</v>
      </c>
      <c r="H117" s="18" t="s">
        <v>122</v>
      </c>
      <c r="I117" s="18" t="s">
        <v>25</v>
      </c>
      <c r="J117" s="19">
        <f>J118</f>
        <v>0</v>
      </c>
      <c r="K117" s="27">
        <f>K118</f>
        <v>0</v>
      </c>
      <c r="L117" s="27">
        <v>0</v>
      </c>
      <c r="M117" s="20" t="e">
        <f t="shared" si="22"/>
        <v>#DIV/0!</v>
      </c>
      <c r="N117" s="20">
        <v>0</v>
      </c>
    </row>
    <row r="118" spans="1:14" s="52" customFormat="1" ht="0.75" hidden="1" customHeight="1" x14ac:dyDescent="0.2">
      <c r="A118" s="82" t="s">
        <v>26</v>
      </c>
      <c r="B118" s="83"/>
      <c r="C118" s="83"/>
      <c r="D118" s="84"/>
      <c r="E118" s="16"/>
      <c r="F118" s="17">
        <v>887</v>
      </c>
      <c r="G118" s="18" t="s">
        <v>114</v>
      </c>
      <c r="H118" s="18" t="s">
        <v>122</v>
      </c>
      <c r="I118" s="18" t="s">
        <v>27</v>
      </c>
      <c r="J118" s="19">
        <v>0</v>
      </c>
      <c r="K118" s="27">
        <v>0</v>
      </c>
      <c r="L118" s="27">
        <v>0</v>
      </c>
      <c r="M118" s="20" t="e">
        <f t="shared" si="22"/>
        <v>#DIV/0!</v>
      </c>
      <c r="N118" s="20">
        <v>0</v>
      </c>
    </row>
    <row r="119" spans="1:14" s="52" customFormat="1" ht="15" hidden="1" x14ac:dyDescent="0.2">
      <c r="A119" s="91" t="s">
        <v>125</v>
      </c>
      <c r="B119" s="92"/>
      <c r="C119" s="92"/>
      <c r="D119" s="93"/>
      <c r="E119" s="65"/>
      <c r="F119" s="12">
        <v>887</v>
      </c>
      <c r="G119" s="9" t="s">
        <v>114</v>
      </c>
      <c r="H119" s="9" t="s">
        <v>126</v>
      </c>
      <c r="I119" s="9"/>
      <c r="J119" s="15">
        <f>J120+J123+J126</f>
        <v>0</v>
      </c>
      <c r="K119" s="11">
        <f>K120+K123+K126</f>
        <v>0</v>
      </c>
      <c r="L119" s="11">
        <f>L120+L123+L126</f>
        <v>0</v>
      </c>
      <c r="M119" s="13" t="e">
        <f t="shared" si="22"/>
        <v>#DIV/0!</v>
      </c>
      <c r="N119" s="13" t="e">
        <f>L119/K119*100</f>
        <v>#DIV/0!</v>
      </c>
    </row>
    <row r="120" spans="1:14" s="52" customFormat="1" hidden="1" x14ac:dyDescent="0.2">
      <c r="A120" s="109" t="s">
        <v>127</v>
      </c>
      <c r="B120" s="110"/>
      <c r="C120" s="110"/>
      <c r="D120" s="111"/>
      <c r="E120" s="62"/>
      <c r="F120" s="17">
        <v>887</v>
      </c>
      <c r="G120" s="18" t="s">
        <v>114</v>
      </c>
      <c r="H120" s="18" t="s">
        <v>128</v>
      </c>
      <c r="I120" s="18"/>
      <c r="J120" s="19">
        <f t="shared" ref="J120:L121" si="30">J121</f>
        <v>0</v>
      </c>
      <c r="K120" s="27">
        <f t="shared" si="30"/>
        <v>0</v>
      </c>
      <c r="L120" s="27">
        <f t="shared" si="30"/>
        <v>0</v>
      </c>
      <c r="M120" s="20" t="e">
        <f t="shared" si="22"/>
        <v>#DIV/0!</v>
      </c>
      <c r="N120" s="20">
        <v>0</v>
      </c>
    </row>
    <row r="121" spans="1:14" hidden="1" x14ac:dyDescent="0.2">
      <c r="A121" s="121" t="s">
        <v>23</v>
      </c>
      <c r="B121" s="122"/>
      <c r="C121" s="122"/>
      <c r="D121" s="123"/>
      <c r="E121" s="62"/>
      <c r="F121" s="17">
        <v>887</v>
      </c>
      <c r="G121" s="18" t="s">
        <v>114</v>
      </c>
      <c r="H121" s="18" t="s">
        <v>128</v>
      </c>
      <c r="I121" s="18" t="s">
        <v>25</v>
      </c>
      <c r="J121" s="19">
        <f t="shared" si="30"/>
        <v>0</v>
      </c>
      <c r="K121" s="27">
        <f t="shared" si="30"/>
        <v>0</v>
      </c>
      <c r="L121" s="27">
        <f t="shared" si="30"/>
        <v>0</v>
      </c>
      <c r="M121" s="20" t="e">
        <f t="shared" si="22"/>
        <v>#DIV/0!</v>
      </c>
      <c r="N121" s="20">
        <v>0</v>
      </c>
    </row>
    <row r="122" spans="1:14" hidden="1" x14ac:dyDescent="0.2">
      <c r="A122" s="82" t="s">
        <v>26</v>
      </c>
      <c r="B122" s="83"/>
      <c r="C122" s="83"/>
      <c r="D122" s="84"/>
      <c r="E122" s="62"/>
      <c r="F122" s="17">
        <v>887</v>
      </c>
      <c r="G122" s="18" t="s">
        <v>114</v>
      </c>
      <c r="H122" s="18" t="s">
        <v>128</v>
      </c>
      <c r="I122" s="18" t="s">
        <v>27</v>
      </c>
      <c r="J122" s="19">
        <v>0</v>
      </c>
      <c r="K122" s="27">
        <v>0</v>
      </c>
      <c r="L122" s="27">
        <v>0</v>
      </c>
      <c r="M122" s="20" t="e">
        <f t="shared" si="22"/>
        <v>#DIV/0!</v>
      </c>
      <c r="N122" s="20">
        <v>0</v>
      </c>
    </row>
    <row r="123" spans="1:14" ht="41.25" hidden="1" customHeight="1" x14ac:dyDescent="0.2">
      <c r="A123" s="82" t="s">
        <v>129</v>
      </c>
      <c r="B123" s="83"/>
      <c r="C123" s="83"/>
      <c r="D123" s="84"/>
      <c r="E123" s="62"/>
      <c r="F123" s="17">
        <v>887</v>
      </c>
      <c r="G123" s="18" t="s">
        <v>114</v>
      </c>
      <c r="H123" s="18" t="s">
        <v>130</v>
      </c>
      <c r="I123" s="18"/>
      <c r="J123" s="19">
        <f t="shared" ref="J123:L124" si="31">J124</f>
        <v>0</v>
      </c>
      <c r="K123" s="27">
        <f t="shared" si="31"/>
        <v>0</v>
      </c>
      <c r="L123" s="27">
        <f t="shared" si="31"/>
        <v>0</v>
      </c>
      <c r="M123" s="20" t="e">
        <f t="shared" si="22"/>
        <v>#DIV/0!</v>
      </c>
      <c r="N123" s="20" t="e">
        <f>L123/K123*100</f>
        <v>#DIV/0!</v>
      </c>
    </row>
    <row r="124" spans="1:14" ht="25.5" hidden="1" customHeight="1" x14ac:dyDescent="0.2">
      <c r="A124" s="82" t="s">
        <v>23</v>
      </c>
      <c r="B124" s="83"/>
      <c r="C124" s="83"/>
      <c r="D124" s="84"/>
      <c r="E124" s="62"/>
      <c r="F124" s="17">
        <v>887</v>
      </c>
      <c r="G124" s="18" t="s">
        <v>114</v>
      </c>
      <c r="H124" s="18" t="s">
        <v>130</v>
      </c>
      <c r="I124" s="18" t="s">
        <v>25</v>
      </c>
      <c r="J124" s="19">
        <f t="shared" si="31"/>
        <v>0</v>
      </c>
      <c r="K124" s="27">
        <f t="shared" si="31"/>
        <v>0</v>
      </c>
      <c r="L124" s="27">
        <f t="shared" si="31"/>
        <v>0</v>
      </c>
      <c r="M124" s="20" t="e">
        <f t="shared" si="22"/>
        <v>#DIV/0!</v>
      </c>
      <c r="N124" s="20" t="e">
        <f>L124/K124*100</f>
        <v>#DIV/0!</v>
      </c>
    </row>
    <row r="125" spans="1:14" ht="23.25" hidden="1" customHeight="1" x14ac:dyDescent="0.2">
      <c r="A125" s="82" t="s">
        <v>26</v>
      </c>
      <c r="B125" s="83"/>
      <c r="C125" s="83"/>
      <c r="D125" s="84"/>
      <c r="E125" s="62"/>
      <c r="F125" s="17">
        <v>887</v>
      </c>
      <c r="G125" s="18" t="s">
        <v>114</v>
      </c>
      <c r="H125" s="18" t="s">
        <v>130</v>
      </c>
      <c r="I125" s="18" t="s">
        <v>27</v>
      </c>
      <c r="J125" s="24">
        <v>0</v>
      </c>
      <c r="K125" s="17">
        <v>0</v>
      </c>
      <c r="L125" s="27">
        <v>0</v>
      </c>
      <c r="M125" s="20" t="e">
        <f t="shared" si="22"/>
        <v>#DIV/0!</v>
      </c>
      <c r="N125" s="20" t="e">
        <f>L125/K125*100</f>
        <v>#DIV/0!</v>
      </c>
    </row>
    <row r="126" spans="1:14" ht="57" hidden="1" customHeight="1" x14ac:dyDescent="0.2">
      <c r="A126" s="82" t="s">
        <v>131</v>
      </c>
      <c r="B126" s="83"/>
      <c r="C126" s="83"/>
      <c r="D126" s="84"/>
      <c r="E126" s="62"/>
      <c r="F126" s="17">
        <v>887</v>
      </c>
      <c r="G126" s="18" t="s">
        <v>114</v>
      </c>
      <c r="H126" s="18" t="s">
        <v>132</v>
      </c>
      <c r="I126" s="18"/>
      <c r="J126" s="24">
        <f t="shared" ref="J126:L127" si="32">J127</f>
        <v>0</v>
      </c>
      <c r="K126" s="17">
        <f t="shared" si="32"/>
        <v>0</v>
      </c>
      <c r="L126" s="17">
        <f t="shared" si="32"/>
        <v>0</v>
      </c>
      <c r="M126" s="20" t="e">
        <f t="shared" si="22"/>
        <v>#DIV/0!</v>
      </c>
      <c r="N126" s="20">
        <v>0</v>
      </c>
    </row>
    <row r="127" spans="1:14" ht="27.75" hidden="1" customHeight="1" x14ac:dyDescent="0.2">
      <c r="A127" s="82" t="s">
        <v>23</v>
      </c>
      <c r="B127" s="83"/>
      <c r="C127" s="83"/>
      <c r="D127" s="84"/>
      <c r="E127" s="62"/>
      <c r="F127" s="17">
        <v>887</v>
      </c>
      <c r="G127" s="18" t="s">
        <v>114</v>
      </c>
      <c r="H127" s="18" t="s">
        <v>132</v>
      </c>
      <c r="I127" s="18" t="s">
        <v>25</v>
      </c>
      <c r="J127" s="24">
        <f t="shared" si="32"/>
        <v>0</v>
      </c>
      <c r="K127" s="17">
        <f t="shared" si="32"/>
        <v>0</v>
      </c>
      <c r="L127" s="17">
        <f t="shared" si="32"/>
        <v>0</v>
      </c>
      <c r="M127" s="20" t="e">
        <f t="shared" si="22"/>
        <v>#DIV/0!</v>
      </c>
      <c r="N127" s="20">
        <v>0</v>
      </c>
    </row>
    <row r="128" spans="1:14" ht="28.5" hidden="1" customHeight="1" x14ac:dyDescent="0.2">
      <c r="A128" s="82" t="s">
        <v>26</v>
      </c>
      <c r="B128" s="83"/>
      <c r="C128" s="83"/>
      <c r="D128" s="84"/>
      <c r="E128" s="62"/>
      <c r="F128" s="17">
        <v>887</v>
      </c>
      <c r="G128" s="18" t="s">
        <v>114</v>
      </c>
      <c r="H128" s="18" t="s">
        <v>132</v>
      </c>
      <c r="I128" s="18" t="s">
        <v>27</v>
      </c>
      <c r="J128" s="24">
        <v>0</v>
      </c>
      <c r="K128" s="17">
        <v>0</v>
      </c>
      <c r="L128" s="17">
        <v>0</v>
      </c>
      <c r="M128" s="20" t="e">
        <f t="shared" si="22"/>
        <v>#DIV/0!</v>
      </c>
      <c r="N128" s="20">
        <v>0</v>
      </c>
    </row>
    <row r="129" spans="1:14" ht="0.75" hidden="1" customHeight="1" x14ac:dyDescent="0.2">
      <c r="A129" s="82" t="s">
        <v>133</v>
      </c>
      <c r="B129" s="83"/>
      <c r="C129" s="83"/>
      <c r="D129" s="84"/>
      <c r="E129" s="66"/>
      <c r="F129" s="22">
        <v>887</v>
      </c>
      <c r="G129" s="29" t="s">
        <v>114</v>
      </c>
      <c r="H129" s="29" t="s">
        <v>134</v>
      </c>
      <c r="I129" s="29"/>
      <c r="J129" s="43">
        <f t="shared" ref="J129:L130" si="33">J130</f>
        <v>0</v>
      </c>
      <c r="K129" s="22">
        <f t="shared" si="33"/>
        <v>0</v>
      </c>
      <c r="L129" s="22">
        <f t="shared" si="33"/>
        <v>0</v>
      </c>
      <c r="M129" s="33" t="e">
        <f t="shared" si="22"/>
        <v>#DIV/0!</v>
      </c>
      <c r="N129" s="33" t="e">
        <f t="shared" ref="N129:N140" si="34">L129/K129*100</f>
        <v>#DIV/0!</v>
      </c>
    </row>
    <row r="130" spans="1:14" ht="29.25" hidden="1" customHeight="1" x14ac:dyDescent="0.2">
      <c r="A130" s="82" t="s">
        <v>23</v>
      </c>
      <c r="B130" s="83"/>
      <c r="C130" s="83"/>
      <c r="D130" s="84"/>
      <c r="E130" s="66"/>
      <c r="F130" s="17">
        <v>887</v>
      </c>
      <c r="G130" s="18" t="s">
        <v>114</v>
      </c>
      <c r="H130" s="18" t="s">
        <v>134</v>
      </c>
      <c r="I130" s="18" t="s">
        <v>25</v>
      </c>
      <c r="J130" s="24">
        <f t="shared" si="33"/>
        <v>0</v>
      </c>
      <c r="K130" s="17">
        <f t="shared" si="33"/>
        <v>0</v>
      </c>
      <c r="L130" s="17">
        <f t="shared" si="33"/>
        <v>0</v>
      </c>
      <c r="M130" s="20" t="e">
        <f t="shared" si="22"/>
        <v>#DIV/0!</v>
      </c>
      <c r="N130" s="20" t="e">
        <f t="shared" si="34"/>
        <v>#DIV/0!</v>
      </c>
    </row>
    <row r="131" spans="1:14" ht="27.75" hidden="1" customHeight="1" x14ac:dyDescent="0.2">
      <c r="A131" s="82" t="s">
        <v>26</v>
      </c>
      <c r="B131" s="83"/>
      <c r="C131" s="83"/>
      <c r="D131" s="84"/>
      <c r="E131" s="66"/>
      <c r="F131" s="17">
        <v>887</v>
      </c>
      <c r="G131" s="18" t="s">
        <v>114</v>
      </c>
      <c r="H131" s="18" t="s">
        <v>134</v>
      </c>
      <c r="I131" s="18" t="s">
        <v>27</v>
      </c>
      <c r="J131" s="24">
        <v>0</v>
      </c>
      <c r="K131" s="17">
        <v>0</v>
      </c>
      <c r="L131" s="17">
        <v>0</v>
      </c>
      <c r="M131" s="20" t="e">
        <f t="shared" si="22"/>
        <v>#DIV/0!</v>
      </c>
      <c r="N131" s="20" t="e">
        <f t="shared" si="34"/>
        <v>#DIV/0!</v>
      </c>
    </row>
    <row r="132" spans="1:14" ht="9.75" hidden="1" customHeight="1" x14ac:dyDescent="0.2">
      <c r="A132" s="91" t="s">
        <v>135</v>
      </c>
      <c r="B132" s="92"/>
      <c r="C132" s="92"/>
      <c r="D132" s="93"/>
      <c r="E132" s="36"/>
      <c r="F132" s="12">
        <v>887</v>
      </c>
      <c r="G132" s="9" t="s">
        <v>114</v>
      </c>
      <c r="H132" s="9" t="s">
        <v>136</v>
      </c>
      <c r="I132" s="9"/>
      <c r="J132" s="23">
        <f>J133+J138+J141</f>
        <v>11551.099999999999</v>
      </c>
      <c r="K132" s="23">
        <f>K133+K138+K141</f>
        <v>10052.999999999998</v>
      </c>
      <c r="L132" s="23">
        <f>L133+L138+L141</f>
        <v>10052.999999999998</v>
      </c>
      <c r="M132" s="13">
        <f t="shared" si="22"/>
        <v>87.030672403494037</v>
      </c>
      <c r="N132" s="13">
        <f t="shared" si="34"/>
        <v>100</v>
      </c>
    </row>
    <row r="133" spans="1:14" ht="67.5" customHeight="1" x14ac:dyDescent="0.2">
      <c r="A133" s="82" t="s">
        <v>137</v>
      </c>
      <c r="B133" s="83"/>
      <c r="C133" s="83"/>
      <c r="D133" s="84"/>
      <c r="E133" s="16"/>
      <c r="F133" s="17">
        <v>887</v>
      </c>
      <c r="G133" s="18" t="s">
        <v>114</v>
      </c>
      <c r="H133" s="18" t="s">
        <v>138</v>
      </c>
      <c r="I133" s="18"/>
      <c r="J133" s="24">
        <f>J134+J136</f>
        <v>10125.299999999999</v>
      </c>
      <c r="K133" s="19">
        <f>K134+K136</f>
        <v>8956.2999999999993</v>
      </c>
      <c r="L133" s="19">
        <f>L134+L136</f>
        <v>8956.2999999999993</v>
      </c>
      <c r="M133" s="20">
        <f t="shared" si="22"/>
        <v>88.454663071711465</v>
      </c>
      <c r="N133" s="20">
        <f t="shared" si="34"/>
        <v>100</v>
      </c>
    </row>
    <row r="134" spans="1:14" ht="28.5" customHeight="1" x14ac:dyDescent="0.2">
      <c r="A134" s="82" t="s">
        <v>23</v>
      </c>
      <c r="B134" s="83"/>
      <c r="C134" s="83"/>
      <c r="D134" s="84"/>
      <c r="E134" s="16"/>
      <c r="F134" s="17">
        <v>887</v>
      </c>
      <c r="G134" s="18" t="s">
        <v>114</v>
      </c>
      <c r="H134" s="18" t="s">
        <v>138</v>
      </c>
      <c r="I134" s="18" t="s">
        <v>25</v>
      </c>
      <c r="J134" s="24">
        <f>J135</f>
        <v>8052.9</v>
      </c>
      <c r="K134" s="27">
        <f>K135</f>
        <v>6883.9</v>
      </c>
      <c r="L134" s="27">
        <f>L135</f>
        <v>6883.9</v>
      </c>
      <c r="M134" s="20">
        <f t="shared" si="22"/>
        <v>85.4834904196004</v>
      </c>
      <c r="N134" s="20">
        <f t="shared" si="34"/>
        <v>100</v>
      </c>
    </row>
    <row r="135" spans="1:14" ht="36.75" customHeight="1" x14ac:dyDescent="0.2">
      <c r="A135" s="82" t="s">
        <v>26</v>
      </c>
      <c r="B135" s="83"/>
      <c r="C135" s="83"/>
      <c r="D135" s="84"/>
      <c r="E135" s="16"/>
      <c r="F135" s="17">
        <v>887</v>
      </c>
      <c r="G135" s="18" t="s">
        <v>114</v>
      </c>
      <c r="H135" s="18" t="s">
        <v>138</v>
      </c>
      <c r="I135" s="18" t="s">
        <v>27</v>
      </c>
      <c r="J135" s="24">
        <v>8052.9</v>
      </c>
      <c r="K135" s="27">
        <v>6883.9</v>
      </c>
      <c r="L135" s="27">
        <v>6883.9</v>
      </c>
      <c r="M135" s="20">
        <f t="shared" si="22"/>
        <v>85.4834904196004</v>
      </c>
      <c r="N135" s="20">
        <f t="shared" si="34"/>
        <v>100</v>
      </c>
    </row>
    <row r="136" spans="1:14" ht="18.75" customHeight="1" x14ac:dyDescent="0.2">
      <c r="A136" s="109" t="s">
        <v>33</v>
      </c>
      <c r="B136" s="110"/>
      <c r="C136" s="110"/>
      <c r="D136" s="111"/>
      <c r="E136" s="16"/>
      <c r="F136" s="17"/>
      <c r="G136" s="18" t="s">
        <v>114</v>
      </c>
      <c r="H136" s="18" t="s">
        <v>138</v>
      </c>
      <c r="I136" s="18" t="s">
        <v>34</v>
      </c>
      <c r="J136" s="24">
        <f>J137</f>
        <v>2072.4</v>
      </c>
      <c r="K136" s="24">
        <f>K137</f>
        <v>2072.4</v>
      </c>
      <c r="L136" s="24">
        <f>L137</f>
        <v>2072.4</v>
      </c>
      <c r="M136" s="20">
        <v>0</v>
      </c>
      <c r="N136" s="20">
        <f t="shared" si="34"/>
        <v>100</v>
      </c>
    </row>
    <row r="137" spans="1:14" ht="19.5" customHeight="1" x14ac:dyDescent="0.2">
      <c r="A137" s="109" t="s">
        <v>139</v>
      </c>
      <c r="B137" s="110"/>
      <c r="C137" s="110"/>
      <c r="D137" s="111"/>
      <c r="E137" s="16"/>
      <c r="F137" s="17"/>
      <c r="G137" s="18" t="s">
        <v>114</v>
      </c>
      <c r="H137" s="18" t="s">
        <v>138</v>
      </c>
      <c r="I137" s="18" t="s">
        <v>140</v>
      </c>
      <c r="J137" s="24">
        <v>2072.4</v>
      </c>
      <c r="K137" s="17">
        <v>2072.4</v>
      </c>
      <c r="L137" s="17">
        <v>2072.4</v>
      </c>
      <c r="M137" s="20">
        <v>0</v>
      </c>
      <c r="N137" s="20">
        <f t="shared" si="34"/>
        <v>100</v>
      </c>
    </row>
    <row r="138" spans="1:14" ht="93" customHeight="1" x14ac:dyDescent="0.2">
      <c r="A138" s="82" t="s">
        <v>141</v>
      </c>
      <c r="B138" s="83"/>
      <c r="C138" s="83"/>
      <c r="D138" s="84"/>
      <c r="E138" s="21"/>
      <c r="F138" s="17">
        <v>887</v>
      </c>
      <c r="G138" s="18" t="s">
        <v>114</v>
      </c>
      <c r="H138" s="18" t="s">
        <v>142</v>
      </c>
      <c r="I138" s="18"/>
      <c r="J138" s="19">
        <f t="shared" ref="J138:L139" si="35">J139</f>
        <v>1300</v>
      </c>
      <c r="K138" s="27">
        <f t="shared" si="35"/>
        <v>970.9</v>
      </c>
      <c r="L138" s="27">
        <f t="shared" si="35"/>
        <v>970.9</v>
      </c>
      <c r="M138" s="20">
        <f t="shared" ref="M138:M144" si="36">L138/J138*100</f>
        <v>74.684615384615384</v>
      </c>
      <c r="N138" s="20">
        <f t="shared" si="34"/>
        <v>100</v>
      </c>
    </row>
    <row r="139" spans="1:14" s="52" customFormat="1" ht="27.75" customHeight="1" x14ac:dyDescent="0.2">
      <c r="A139" s="82" t="s">
        <v>23</v>
      </c>
      <c r="B139" s="83"/>
      <c r="C139" s="83"/>
      <c r="D139" s="84"/>
      <c r="E139" s="16"/>
      <c r="F139" s="17">
        <v>887</v>
      </c>
      <c r="G139" s="18" t="s">
        <v>114</v>
      </c>
      <c r="H139" s="18" t="s">
        <v>142</v>
      </c>
      <c r="I139" s="18" t="s">
        <v>25</v>
      </c>
      <c r="J139" s="19">
        <f t="shared" si="35"/>
        <v>1300</v>
      </c>
      <c r="K139" s="27">
        <f t="shared" si="35"/>
        <v>970.9</v>
      </c>
      <c r="L139" s="27">
        <f t="shared" si="35"/>
        <v>970.9</v>
      </c>
      <c r="M139" s="20">
        <f t="shared" si="36"/>
        <v>74.684615384615384</v>
      </c>
      <c r="N139" s="20">
        <f t="shared" si="34"/>
        <v>100</v>
      </c>
    </row>
    <row r="140" spans="1:14" ht="40.5" customHeight="1" x14ac:dyDescent="0.2">
      <c r="A140" s="82" t="s">
        <v>26</v>
      </c>
      <c r="B140" s="83"/>
      <c r="C140" s="83"/>
      <c r="D140" s="84"/>
      <c r="E140" s="21"/>
      <c r="F140" s="17">
        <v>887</v>
      </c>
      <c r="G140" s="18" t="s">
        <v>114</v>
      </c>
      <c r="H140" s="18" t="s">
        <v>142</v>
      </c>
      <c r="I140" s="18" t="s">
        <v>27</v>
      </c>
      <c r="J140" s="19">
        <v>1300</v>
      </c>
      <c r="K140" s="27">
        <v>970.9</v>
      </c>
      <c r="L140" s="27">
        <v>970.9</v>
      </c>
      <c r="M140" s="20">
        <f t="shared" si="36"/>
        <v>74.684615384615384</v>
      </c>
      <c r="N140" s="20">
        <f t="shared" si="34"/>
        <v>100</v>
      </c>
    </row>
    <row r="141" spans="1:14" ht="63.75" customHeight="1" x14ac:dyDescent="0.2">
      <c r="A141" s="178" t="s">
        <v>143</v>
      </c>
      <c r="B141" s="179"/>
      <c r="C141" s="179"/>
      <c r="D141" s="180"/>
      <c r="E141" s="21"/>
      <c r="F141" s="17"/>
      <c r="G141" s="18" t="s">
        <v>114</v>
      </c>
      <c r="H141" s="18" t="s">
        <v>144</v>
      </c>
      <c r="I141" s="18"/>
      <c r="J141" s="19">
        <f t="shared" ref="J141:L142" si="37">J142</f>
        <v>125.8</v>
      </c>
      <c r="K141" s="19">
        <f t="shared" si="37"/>
        <v>125.8</v>
      </c>
      <c r="L141" s="19">
        <f t="shared" si="37"/>
        <v>125.8</v>
      </c>
      <c r="M141" s="20">
        <f t="shared" si="36"/>
        <v>100</v>
      </c>
      <c r="N141" s="20">
        <f>N142</f>
        <v>100</v>
      </c>
    </row>
    <row r="142" spans="1:14" ht="35.25" customHeight="1" x14ac:dyDescent="0.2">
      <c r="A142" s="181" t="s">
        <v>145</v>
      </c>
      <c r="B142" s="182"/>
      <c r="C142" s="182"/>
      <c r="D142" s="183"/>
      <c r="E142" s="21"/>
      <c r="F142" s="17"/>
      <c r="G142" s="18" t="s">
        <v>114</v>
      </c>
      <c r="H142" s="18" t="s">
        <v>144</v>
      </c>
      <c r="I142" s="18" t="s">
        <v>25</v>
      </c>
      <c r="J142" s="19">
        <f t="shared" si="37"/>
        <v>125.8</v>
      </c>
      <c r="K142" s="19">
        <f t="shared" si="37"/>
        <v>125.8</v>
      </c>
      <c r="L142" s="19">
        <f t="shared" si="37"/>
        <v>125.8</v>
      </c>
      <c r="M142" s="20">
        <f t="shared" si="36"/>
        <v>100</v>
      </c>
      <c r="N142" s="20">
        <f>N143</f>
        <v>100</v>
      </c>
    </row>
    <row r="143" spans="1:14" ht="36" customHeight="1" x14ac:dyDescent="0.2">
      <c r="A143" s="181" t="s">
        <v>26</v>
      </c>
      <c r="B143" s="182"/>
      <c r="C143" s="182"/>
      <c r="D143" s="183"/>
      <c r="E143" s="21"/>
      <c r="F143" s="17"/>
      <c r="G143" s="18" t="s">
        <v>114</v>
      </c>
      <c r="H143" s="18" t="s">
        <v>144</v>
      </c>
      <c r="I143" s="18" t="s">
        <v>27</v>
      </c>
      <c r="J143" s="19">
        <v>125.8</v>
      </c>
      <c r="K143" s="27">
        <v>125.8</v>
      </c>
      <c r="L143" s="27">
        <v>125.8</v>
      </c>
      <c r="M143" s="20">
        <f t="shared" si="36"/>
        <v>100</v>
      </c>
      <c r="N143" s="20">
        <f>L143/K143*100</f>
        <v>100</v>
      </c>
    </row>
    <row r="144" spans="1:14" s="52" customFormat="1" ht="27" hidden="1" customHeight="1" x14ac:dyDescent="0.2">
      <c r="A144" s="91" t="s">
        <v>146</v>
      </c>
      <c r="B144" s="92"/>
      <c r="C144" s="92"/>
      <c r="D144" s="93"/>
      <c r="E144" s="37"/>
      <c r="F144" s="12">
        <v>887</v>
      </c>
      <c r="G144" s="9" t="s">
        <v>114</v>
      </c>
      <c r="H144" s="9" t="s">
        <v>147</v>
      </c>
      <c r="I144" s="9"/>
      <c r="J144" s="23">
        <f>J145+J148+J153+J156</f>
        <v>4183.8999999999996</v>
      </c>
      <c r="K144" s="12">
        <f>K145+K148+K153</f>
        <v>2824</v>
      </c>
      <c r="L144" s="12">
        <f>L145+L148+L153</f>
        <v>2824</v>
      </c>
      <c r="M144" s="13">
        <f t="shared" si="36"/>
        <v>67.496833098305416</v>
      </c>
      <c r="N144" s="13">
        <f>L144/K144*100</f>
        <v>100</v>
      </c>
    </row>
    <row r="145" spans="1:14" ht="39.75" hidden="1" customHeight="1" x14ac:dyDescent="0.2">
      <c r="A145" s="82" t="s">
        <v>148</v>
      </c>
      <c r="B145" s="83"/>
      <c r="C145" s="83"/>
      <c r="D145" s="84"/>
      <c r="E145" s="16"/>
      <c r="F145" s="17">
        <v>887</v>
      </c>
      <c r="G145" s="18" t="s">
        <v>114</v>
      </c>
      <c r="H145" s="18" t="s">
        <v>149</v>
      </c>
      <c r="I145" s="18"/>
      <c r="J145" s="24">
        <f t="shared" ref="J145:L146" si="38">J146</f>
        <v>0</v>
      </c>
      <c r="K145" s="17">
        <f t="shared" si="38"/>
        <v>0</v>
      </c>
      <c r="L145" s="17">
        <f t="shared" si="38"/>
        <v>0</v>
      </c>
      <c r="M145" s="20">
        <v>0</v>
      </c>
      <c r="N145" s="20">
        <v>0</v>
      </c>
    </row>
    <row r="146" spans="1:14" ht="29.25" hidden="1" customHeight="1" x14ac:dyDescent="0.2">
      <c r="A146" s="82" t="s">
        <v>23</v>
      </c>
      <c r="B146" s="83"/>
      <c r="C146" s="83"/>
      <c r="D146" s="84"/>
      <c r="E146" s="21"/>
      <c r="F146" s="17">
        <v>887</v>
      </c>
      <c r="G146" s="18" t="s">
        <v>114</v>
      </c>
      <c r="H146" s="18" t="s">
        <v>149</v>
      </c>
      <c r="I146" s="18" t="s">
        <v>25</v>
      </c>
      <c r="J146" s="24">
        <f t="shared" si="38"/>
        <v>0</v>
      </c>
      <c r="K146" s="17">
        <f t="shared" si="38"/>
        <v>0</v>
      </c>
      <c r="L146" s="17">
        <f t="shared" si="38"/>
        <v>0</v>
      </c>
      <c r="M146" s="20">
        <v>0</v>
      </c>
      <c r="N146" s="20">
        <v>0</v>
      </c>
    </row>
    <row r="147" spans="1:14" ht="30.75" hidden="1" customHeight="1" x14ac:dyDescent="0.2">
      <c r="A147" s="82" t="s">
        <v>26</v>
      </c>
      <c r="B147" s="83"/>
      <c r="C147" s="83"/>
      <c r="D147" s="84"/>
      <c r="E147" s="21"/>
      <c r="F147" s="17">
        <v>887</v>
      </c>
      <c r="G147" s="18" t="s">
        <v>114</v>
      </c>
      <c r="H147" s="18" t="s">
        <v>149</v>
      </c>
      <c r="I147" s="18" t="s">
        <v>27</v>
      </c>
      <c r="J147" s="24">
        <v>0</v>
      </c>
      <c r="K147" s="17">
        <v>0</v>
      </c>
      <c r="L147" s="17">
        <v>0</v>
      </c>
      <c r="M147" s="20">
        <v>0</v>
      </c>
      <c r="N147" s="20">
        <v>0</v>
      </c>
    </row>
    <row r="148" spans="1:14" ht="63" customHeight="1" x14ac:dyDescent="0.2">
      <c r="A148" s="82" t="s">
        <v>150</v>
      </c>
      <c r="B148" s="83"/>
      <c r="C148" s="83"/>
      <c r="D148" s="84"/>
      <c r="E148" s="16"/>
      <c r="F148" s="17">
        <v>887</v>
      </c>
      <c r="G148" s="18" t="s">
        <v>114</v>
      </c>
      <c r="H148" s="18" t="s">
        <v>151</v>
      </c>
      <c r="I148" s="18"/>
      <c r="J148" s="24">
        <f>J149+J151</f>
        <v>535.6</v>
      </c>
      <c r="K148" s="27">
        <f>K149+K151</f>
        <v>418.4</v>
      </c>
      <c r="L148" s="27">
        <f>L149+L151</f>
        <v>418.4</v>
      </c>
      <c r="M148" s="27">
        <f>M149+M151</f>
        <v>78.117998506348016</v>
      </c>
      <c r="N148" s="20">
        <f>L148/K148*100</f>
        <v>100</v>
      </c>
    </row>
    <row r="149" spans="1:14" ht="25.5" customHeight="1" x14ac:dyDescent="0.2">
      <c r="A149" s="82" t="s">
        <v>23</v>
      </c>
      <c r="B149" s="83"/>
      <c r="C149" s="83"/>
      <c r="D149" s="83"/>
      <c r="E149" s="84"/>
      <c r="F149" s="17">
        <v>887</v>
      </c>
      <c r="G149" s="18" t="s">
        <v>114</v>
      </c>
      <c r="H149" s="18" t="s">
        <v>151</v>
      </c>
      <c r="I149" s="18" t="s">
        <v>25</v>
      </c>
      <c r="J149" s="24">
        <f>J150</f>
        <v>535.6</v>
      </c>
      <c r="K149" s="60">
        <f>K150</f>
        <v>418.4</v>
      </c>
      <c r="L149" s="24">
        <f>L150</f>
        <v>418.4</v>
      </c>
      <c r="M149" s="19">
        <f>M150</f>
        <v>78.117998506348016</v>
      </c>
      <c r="N149" s="19">
        <f>N150</f>
        <v>100</v>
      </c>
    </row>
    <row r="150" spans="1:14" ht="38.25" customHeight="1" x14ac:dyDescent="0.2">
      <c r="A150" s="82" t="s">
        <v>26</v>
      </c>
      <c r="B150" s="83"/>
      <c r="C150" s="83"/>
      <c r="D150" s="84"/>
      <c r="E150" s="16"/>
      <c r="F150" s="17">
        <v>887</v>
      </c>
      <c r="G150" s="18" t="s">
        <v>114</v>
      </c>
      <c r="H150" s="18" t="s">
        <v>151</v>
      </c>
      <c r="I150" s="18" t="s">
        <v>27</v>
      </c>
      <c r="J150" s="24">
        <v>535.6</v>
      </c>
      <c r="K150" s="27">
        <v>418.4</v>
      </c>
      <c r="L150" s="27">
        <v>418.4</v>
      </c>
      <c r="M150" s="20">
        <f>L150/J150*100</f>
        <v>78.117998506348016</v>
      </c>
      <c r="N150" s="20">
        <f>L150/K150*100</f>
        <v>100</v>
      </c>
    </row>
    <row r="151" spans="1:14" ht="38.25" hidden="1" customHeight="1" x14ac:dyDescent="0.2">
      <c r="A151" s="82" t="s">
        <v>139</v>
      </c>
      <c r="B151" s="83"/>
      <c r="C151" s="83"/>
      <c r="D151" s="83"/>
      <c r="E151" s="84"/>
      <c r="F151" s="17"/>
      <c r="G151" s="18" t="s">
        <v>114</v>
      </c>
      <c r="H151" s="18" t="s">
        <v>151</v>
      </c>
      <c r="I151" s="18" t="s">
        <v>34</v>
      </c>
      <c r="J151" s="19">
        <f>J152</f>
        <v>0</v>
      </c>
      <c r="K151" s="19">
        <f>K152</f>
        <v>0</v>
      </c>
      <c r="L151" s="60">
        <f>L152</f>
        <v>0</v>
      </c>
      <c r="M151" s="24">
        <f>M152</f>
        <v>0</v>
      </c>
      <c r="N151" s="24">
        <v>0</v>
      </c>
    </row>
    <row r="152" spans="1:14" ht="38.25" hidden="1" customHeight="1" x14ac:dyDescent="0.2">
      <c r="A152" s="82" t="s">
        <v>33</v>
      </c>
      <c r="B152" s="83"/>
      <c r="C152" s="83"/>
      <c r="D152" s="83"/>
      <c r="E152" s="84"/>
      <c r="F152" s="17"/>
      <c r="G152" s="18" t="s">
        <v>114</v>
      </c>
      <c r="H152" s="18" t="s">
        <v>151</v>
      </c>
      <c r="I152" s="18" t="s">
        <v>152</v>
      </c>
      <c r="J152" s="19">
        <v>0</v>
      </c>
      <c r="K152" s="27">
        <v>0</v>
      </c>
      <c r="L152" s="27">
        <v>0</v>
      </c>
      <c r="M152" s="20">
        <v>0</v>
      </c>
      <c r="N152" s="20">
        <v>0</v>
      </c>
    </row>
    <row r="153" spans="1:14" s="52" customFormat="1" ht="79.900000000000006" customHeight="1" x14ac:dyDescent="0.2">
      <c r="A153" s="82" t="s">
        <v>153</v>
      </c>
      <c r="B153" s="83"/>
      <c r="C153" s="83"/>
      <c r="D153" s="83"/>
      <c r="E153" s="84"/>
      <c r="F153" s="17">
        <v>887</v>
      </c>
      <c r="G153" s="18" t="s">
        <v>114</v>
      </c>
      <c r="H153" s="18" t="s">
        <v>154</v>
      </c>
      <c r="I153" s="18"/>
      <c r="J153" s="19">
        <f t="shared" ref="J153:L154" si="39">J154</f>
        <v>1260.0999999999999</v>
      </c>
      <c r="K153" s="27">
        <f t="shared" si="39"/>
        <v>2405.6</v>
      </c>
      <c r="L153" s="27">
        <f t="shared" si="39"/>
        <v>2405.6</v>
      </c>
      <c r="M153" s="20">
        <f t="shared" ref="M153:M163" si="40">L153/J153*100</f>
        <v>190.90548369177048</v>
      </c>
      <c r="N153" s="20">
        <f t="shared" ref="N153:N160" si="41">L153/K153*100</f>
        <v>100</v>
      </c>
    </row>
    <row r="154" spans="1:14" s="52" customFormat="1" ht="24" customHeight="1" x14ac:dyDescent="0.2">
      <c r="A154" s="82" t="s">
        <v>23</v>
      </c>
      <c r="B154" s="83"/>
      <c r="C154" s="83"/>
      <c r="D154" s="84"/>
      <c r="E154" s="21"/>
      <c r="F154" s="17">
        <v>887</v>
      </c>
      <c r="G154" s="18" t="s">
        <v>114</v>
      </c>
      <c r="H154" s="18" t="s">
        <v>154</v>
      </c>
      <c r="I154" s="18" t="s">
        <v>25</v>
      </c>
      <c r="J154" s="19">
        <f t="shared" si="39"/>
        <v>1260.0999999999999</v>
      </c>
      <c r="K154" s="27">
        <f t="shared" si="39"/>
        <v>2405.6</v>
      </c>
      <c r="L154" s="27">
        <f t="shared" si="39"/>
        <v>2405.6</v>
      </c>
      <c r="M154" s="20">
        <f t="shared" si="40"/>
        <v>190.90548369177048</v>
      </c>
      <c r="N154" s="20">
        <f t="shared" si="41"/>
        <v>100</v>
      </c>
    </row>
    <row r="155" spans="1:14" s="52" customFormat="1" ht="38.25" customHeight="1" x14ac:dyDescent="0.2">
      <c r="A155" s="82" t="s">
        <v>26</v>
      </c>
      <c r="B155" s="83"/>
      <c r="C155" s="83"/>
      <c r="D155" s="84"/>
      <c r="E155" s="21"/>
      <c r="F155" s="17">
        <v>887</v>
      </c>
      <c r="G155" s="18" t="s">
        <v>114</v>
      </c>
      <c r="H155" s="18" t="s">
        <v>154</v>
      </c>
      <c r="I155" s="18" t="s">
        <v>27</v>
      </c>
      <c r="J155" s="19">
        <v>1260.0999999999999</v>
      </c>
      <c r="K155" s="27">
        <v>2405.6</v>
      </c>
      <c r="L155" s="27">
        <v>2405.6</v>
      </c>
      <c r="M155" s="20">
        <f t="shared" si="40"/>
        <v>190.90548369177048</v>
      </c>
      <c r="N155" s="20">
        <f t="shared" si="41"/>
        <v>100</v>
      </c>
    </row>
    <row r="156" spans="1:14" s="52" customFormat="1" ht="38.25" customHeight="1" x14ac:dyDescent="0.2">
      <c r="A156" s="82" t="s">
        <v>155</v>
      </c>
      <c r="B156" s="83"/>
      <c r="C156" s="83"/>
      <c r="D156" s="83"/>
      <c r="E156" s="84"/>
      <c r="F156" s="17">
        <v>887</v>
      </c>
      <c r="G156" s="18" t="s">
        <v>114</v>
      </c>
      <c r="H156" s="18" t="s">
        <v>156</v>
      </c>
      <c r="I156" s="18"/>
      <c r="J156" s="19">
        <f>J157+J159</f>
        <v>2388.1999999999998</v>
      </c>
      <c r="K156" s="19">
        <f>K157+K159</f>
        <v>2390.4</v>
      </c>
      <c r="L156" s="19">
        <f>L157+L159</f>
        <v>2390.4</v>
      </c>
      <c r="M156" s="20">
        <f t="shared" si="40"/>
        <v>100.09211958797421</v>
      </c>
      <c r="N156" s="20">
        <f t="shared" si="41"/>
        <v>100</v>
      </c>
    </row>
    <row r="157" spans="1:14" s="52" customFormat="1" ht="24" customHeight="1" x14ac:dyDescent="0.2">
      <c r="A157" s="82" t="s">
        <v>23</v>
      </c>
      <c r="B157" s="83"/>
      <c r="C157" s="83"/>
      <c r="D157" s="84"/>
      <c r="E157" s="21"/>
      <c r="F157" s="17">
        <v>887</v>
      </c>
      <c r="G157" s="18" t="s">
        <v>114</v>
      </c>
      <c r="H157" s="18" t="s">
        <v>156</v>
      </c>
      <c r="I157" s="18" t="s">
        <v>25</v>
      </c>
      <c r="J157" s="19">
        <f>J158</f>
        <v>2246.1</v>
      </c>
      <c r="K157" s="27">
        <f>K158</f>
        <v>2248.3000000000002</v>
      </c>
      <c r="L157" s="27">
        <f>L158</f>
        <v>2248.3000000000002</v>
      </c>
      <c r="M157" s="20">
        <f t="shared" si="40"/>
        <v>100.09794755353725</v>
      </c>
      <c r="N157" s="20">
        <f t="shared" si="41"/>
        <v>100</v>
      </c>
    </row>
    <row r="158" spans="1:14" s="52" customFormat="1" ht="36.75" customHeight="1" x14ac:dyDescent="0.2">
      <c r="A158" s="82" t="s">
        <v>26</v>
      </c>
      <c r="B158" s="83"/>
      <c r="C158" s="83"/>
      <c r="D158" s="84"/>
      <c r="E158" s="21"/>
      <c r="F158" s="17">
        <v>887</v>
      </c>
      <c r="G158" s="18" t="s">
        <v>114</v>
      </c>
      <c r="H158" s="18" t="s">
        <v>156</v>
      </c>
      <c r="I158" s="18" t="s">
        <v>27</v>
      </c>
      <c r="J158" s="19">
        <v>2246.1</v>
      </c>
      <c r="K158" s="27">
        <v>2248.3000000000002</v>
      </c>
      <c r="L158" s="27">
        <v>2248.3000000000002</v>
      </c>
      <c r="M158" s="20">
        <f t="shared" si="40"/>
        <v>100.09794755353725</v>
      </c>
      <c r="N158" s="20">
        <f t="shared" si="41"/>
        <v>100</v>
      </c>
    </row>
    <row r="159" spans="1:14" s="52" customFormat="1" ht="18" customHeight="1" x14ac:dyDescent="0.2">
      <c r="A159" s="109" t="s">
        <v>33</v>
      </c>
      <c r="B159" s="110"/>
      <c r="C159" s="110"/>
      <c r="D159" s="111"/>
      <c r="E159" s="21"/>
      <c r="F159" s="17"/>
      <c r="G159" s="18" t="s">
        <v>114</v>
      </c>
      <c r="H159" s="18" t="s">
        <v>156</v>
      </c>
      <c r="I159" s="18" t="s">
        <v>34</v>
      </c>
      <c r="J159" s="19">
        <f>J160</f>
        <v>142.1</v>
      </c>
      <c r="K159" s="19">
        <f>K160</f>
        <v>142.1</v>
      </c>
      <c r="L159" s="19">
        <f>L160</f>
        <v>142.1</v>
      </c>
      <c r="M159" s="20">
        <f t="shared" si="40"/>
        <v>100</v>
      </c>
      <c r="N159" s="20">
        <f t="shared" si="41"/>
        <v>100</v>
      </c>
    </row>
    <row r="160" spans="1:14" s="52" customFormat="1" ht="21" customHeight="1" x14ac:dyDescent="0.2">
      <c r="A160" s="109" t="s">
        <v>139</v>
      </c>
      <c r="B160" s="110"/>
      <c r="C160" s="110"/>
      <c r="D160" s="111"/>
      <c r="E160" s="21"/>
      <c r="F160" s="17"/>
      <c r="G160" s="18" t="s">
        <v>114</v>
      </c>
      <c r="H160" s="18" t="s">
        <v>156</v>
      </c>
      <c r="I160" s="18" t="s">
        <v>140</v>
      </c>
      <c r="J160" s="19">
        <v>142.1</v>
      </c>
      <c r="K160" s="27">
        <v>142.1</v>
      </c>
      <c r="L160" s="27">
        <v>142.1</v>
      </c>
      <c r="M160" s="20">
        <f t="shared" si="40"/>
        <v>100</v>
      </c>
      <c r="N160" s="20">
        <f t="shared" si="41"/>
        <v>100</v>
      </c>
    </row>
    <row r="161" spans="1:14" s="52" customFormat="1" ht="72.75" customHeight="1" x14ac:dyDescent="0.2">
      <c r="A161" s="184" t="s">
        <v>244</v>
      </c>
      <c r="B161" s="185"/>
      <c r="C161" s="185"/>
      <c r="D161" s="186"/>
      <c r="E161" s="21"/>
      <c r="F161" s="17"/>
      <c r="G161" s="18" t="s">
        <v>114</v>
      </c>
      <c r="H161" s="18" t="s">
        <v>249</v>
      </c>
      <c r="I161" s="18" t="s">
        <v>158</v>
      </c>
      <c r="J161" s="67">
        <f>J162</f>
        <v>15500.3</v>
      </c>
      <c r="K161" s="67">
        <f>K162</f>
        <v>0</v>
      </c>
      <c r="L161" s="67">
        <f>L162</f>
        <v>0</v>
      </c>
      <c r="M161" s="20">
        <f t="shared" si="40"/>
        <v>0</v>
      </c>
      <c r="N161" s="20">
        <v>0</v>
      </c>
    </row>
    <row r="162" spans="1:14" s="52" customFormat="1" ht="33" customHeight="1" x14ac:dyDescent="0.2">
      <c r="A162" s="163" t="s">
        <v>159</v>
      </c>
      <c r="B162" s="164"/>
      <c r="C162" s="164"/>
      <c r="D162" s="165"/>
      <c r="E162" s="21"/>
      <c r="F162" s="17"/>
      <c r="G162" s="18" t="s">
        <v>114</v>
      </c>
      <c r="H162" s="18" t="s">
        <v>249</v>
      </c>
      <c r="I162" s="18" t="s">
        <v>25</v>
      </c>
      <c r="J162" s="67">
        <f>J163</f>
        <v>15500.3</v>
      </c>
      <c r="K162" s="68">
        <v>0</v>
      </c>
      <c r="L162" s="68">
        <v>0</v>
      </c>
      <c r="M162" s="20">
        <f t="shared" si="40"/>
        <v>0</v>
      </c>
      <c r="N162" s="20">
        <v>0</v>
      </c>
    </row>
    <row r="163" spans="1:14" s="52" customFormat="1" ht="42" customHeight="1" x14ac:dyDescent="0.2">
      <c r="A163" s="163" t="s">
        <v>160</v>
      </c>
      <c r="B163" s="164"/>
      <c r="C163" s="164"/>
      <c r="D163" s="165"/>
      <c r="E163" s="21"/>
      <c r="F163" s="17"/>
      <c r="G163" s="18" t="s">
        <v>114</v>
      </c>
      <c r="H163" s="18" t="s">
        <v>249</v>
      </c>
      <c r="I163" s="18" t="s">
        <v>27</v>
      </c>
      <c r="J163" s="67">
        <v>15500.3</v>
      </c>
      <c r="K163" s="68">
        <v>0</v>
      </c>
      <c r="L163" s="68">
        <v>0</v>
      </c>
      <c r="M163" s="20">
        <f t="shared" si="40"/>
        <v>0</v>
      </c>
      <c r="N163" s="20">
        <v>0</v>
      </c>
    </row>
    <row r="164" spans="1:14" s="52" customFormat="1" ht="74.25" customHeight="1" x14ac:dyDescent="0.2">
      <c r="A164" s="184" t="s">
        <v>245</v>
      </c>
      <c r="B164" s="185"/>
      <c r="C164" s="185"/>
      <c r="D164" s="186"/>
      <c r="E164" s="21"/>
      <c r="F164" s="17"/>
      <c r="G164" s="18" t="s">
        <v>114</v>
      </c>
      <c r="H164" s="18" t="s">
        <v>162</v>
      </c>
      <c r="I164" s="18"/>
      <c r="J164" s="67">
        <f>J165</f>
        <v>0</v>
      </c>
      <c r="K164" s="68">
        <f>K165</f>
        <v>15469.5</v>
      </c>
      <c r="L164" s="68">
        <f>L165</f>
        <v>15469.4</v>
      </c>
      <c r="M164" s="20">
        <v>0</v>
      </c>
      <c r="N164" s="20">
        <f>L164/K164*100</f>
        <v>99.99935356669576</v>
      </c>
    </row>
    <row r="165" spans="1:14" s="52" customFormat="1" ht="25.5" customHeight="1" x14ac:dyDescent="0.2">
      <c r="A165" s="82" t="s">
        <v>161</v>
      </c>
      <c r="B165" s="83"/>
      <c r="C165" s="83"/>
      <c r="D165" s="84"/>
      <c r="E165" s="21"/>
      <c r="F165" s="17"/>
      <c r="G165" s="18" t="s">
        <v>114</v>
      </c>
      <c r="H165" s="18" t="s">
        <v>162</v>
      </c>
      <c r="I165" s="18" t="s">
        <v>25</v>
      </c>
      <c r="J165" s="67">
        <v>0</v>
      </c>
      <c r="K165" s="68">
        <f>K166</f>
        <v>15469.5</v>
      </c>
      <c r="L165" s="68">
        <f>L166</f>
        <v>15469.4</v>
      </c>
      <c r="M165" s="20">
        <v>0</v>
      </c>
      <c r="N165" s="20">
        <f>L165/K165*100</f>
        <v>99.99935356669576</v>
      </c>
    </row>
    <row r="166" spans="1:14" s="52" customFormat="1" ht="34.5" customHeight="1" x14ac:dyDescent="0.2">
      <c r="A166" s="82" t="s">
        <v>160</v>
      </c>
      <c r="B166" s="83"/>
      <c r="C166" s="83"/>
      <c r="D166" s="84"/>
      <c r="E166" s="21"/>
      <c r="F166" s="17"/>
      <c r="G166" s="18" t="s">
        <v>114</v>
      </c>
      <c r="H166" s="18" t="s">
        <v>162</v>
      </c>
      <c r="I166" s="18" t="s">
        <v>27</v>
      </c>
      <c r="J166" s="67">
        <v>0</v>
      </c>
      <c r="K166" s="68">
        <v>15469.5</v>
      </c>
      <c r="L166" s="68">
        <v>15469.4</v>
      </c>
      <c r="M166" s="20">
        <v>0</v>
      </c>
      <c r="N166" s="20">
        <f>L166/K166*100</f>
        <v>99.99935356669576</v>
      </c>
    </row>
    <row r="167" spans="1:14" s="52" customFormat="1" ht="78" customHeight="1" x14ac:dyDescent="0.25">
      <c r="A167" s="184" t="s">
        <v>246</v>
      </c>
      <c r="B167" s="185"/>
      <c r="C167" s="185"/>
      <c r="D167" s="186"/>
      <c r="E167" s="21"/>
      <c r="F167" s="17"/>
      <c r="G167" s="18" t="s">
        <v>114</v>
      </c>
      <c r="H167" s="18" t="s">
        <v>250</v>
      </c>
      <c r="I167" s="18"/>
      <c r="J167" s="67">
        <f>J168</f>
        <v>128922.1</v>
      </c>
      <c r="K167" s="68">
        <v>0</v>
      </c>
      <c r="L167" s="68">
        <v>0</v>
      </c>
      <c r="M167" s="20">
        <v>0</v>
      </c>
      <c r="N167" s="20">
        <v>0</v>
      </c>
    </row>
    <row r="168" spans="1:14" s="52" customFormat="1" ht="33.75" customHeight="1" x14ac:dyDescent="0.2">
      <c r="A168" s="163" t="s">
        <v>161</v>
      </c>
      <c r="B168" s="164"/>
      <c r="C168" s="164"/>
      <c r="D168" s="165"/>
      <c r="E168" s="21"/>
      <c r="F168" s="17"/>
      <c r="G168" s="18" t="s">
        <v>114</v>
      </c>
      <c r="H168" s="18" t="s">
        <v>163</v>
      </c>
      <c r="I168" s="18" t="s">
        <v>25</v>
      </c>
      <c r="J168" s="67">
        <f>J169</f>
        <v>128922.1</v>
      </c>
      <c r="K168" s="68">
        <v>0</v>
      </c>
      <c r="L168" s="68">
        <v>0</v>
      </c>
      <c r="M168" s="20">
        <v>0</v>
      </c>
      <c r="N168" s="20">
        <v>0</v>
      </c>
    </row>
    <row r="169" spans="1:14" s="52" customFormat="1" ht="45.75" customHeight="1" x14ac:dyDescent="0.2">
      <c r="A169" s="163" t="s">
        <v>160</v>
      </c>
      <c r="B169" s="164"/>
      <c r="C169" s="164"/>
      <c r="D169" s="165"/>
      <c r="E169" s="21"/>
      <c r="F169" s="17"/>
      <c r="G169" s="18" t="s">
        <v>114</v>
      </c>
      <c r="H169" s="18" t="s">
        <v>163</v>
      </c>
      <c r="I169" s="18" t="s">
        <v>27</v>
      </c>
      <c r="J169" s="67">
        <v>128922.1</v>
      </c>
      <c r="K169" s="68">
        <v>0</v>
      </c>
      <c r="L169" s="68">
        <v>0</v>
      </c>
      <c r="M169" s="20">
        <v>0</v>
      </c>
      <c r="N169" s="20">
        <v>0</v>
      </c>
    </row>
    <row r="170" spans="1:14" s="52" customFormat="1" ht="93" customHeight="1" x14ac:dyDescent="0.2">
      <c r="A170" s="184" t="s">
        <v>246</v>
      </c>
      <c r="B170" s="185"/>
      <c r="C170" s="185"/>
      <c r="D170" s="186"/>
      <c r="E170" s="21"/>
      <c r="F170" s="17"/>
      <c r="G170" s="18" t="s">
        <v>114</v>
      </c>
      <c r="H170" s="18" t="s">
        <v>164</v>
      </c>
      <c r="I170" s="18"/>
      <c r="J170" s="18">
        <v>0</v>
      </c>
      <c r="K170" s="28" t="str">
        <f>K171</f>
        <v>128081,2</v>
      </c>
      <c r="L170" s="28" t="str">
        <f>L171</f>
        <v>128081.2</v>
      </c>
      <c r="M170" s="20"/>
      <c r="N170" s="20"/>
    </row>
    <row r="171" spans="1:14" s="52" customFormat="1" ht="32.25" customHeight="1" x14ac:dyDescent="0.2">
      <c r="A171" s="82" t="s">
        <v>161</v>
      </c>
      <c r="B171" s="83"/>
      <c r="C171" s="83"/>
      <c r="D171" s="84"/>
      <c r="E171" s="21"/>
      <c r="F171" s="17"/>
      <c r="G171" s="18" t="s">
        <v>114</v>
      </c>
      <c r="H171" s="18" t="s">
        <v>164</v>
      </c>
      <c r="I171" s="18" t="s">
        <v>25</v>
      </c>
      <c r="J171" s="18">
        <v>0</v>
      </c>
      <c r="K171" s="28" t="str">
        <f>K172</f>
        <v>128081,2</v>
      </c>
      <c r="L171" s="28" t="str">
        <f>L172</f>
        <v>128081.2</v>
      </c>
      <c r="M171" s="20"/>
      <c r="N171" s="18"/>
    </row>
    <row r="172" spans="1:14" s="52" customFormat="1" ht="40.5" customHeight="1" x14ac:dyDescent="0.2">
      <c r="A172" s="166" t="s">
        <v>160</v>
      </c>
      <c r="B172" s="167"/>
      <c r="C172" s="167"/>
      <c r="D172" s="168"/>
      <c r="E172" s="21"/>
      <c r="F172" s="17"/>
      <c r="G172" s="18" t="s">
        <v>114</v>
      </c>
      <c r="H172" s="18" t="s">
        <v>164</v>
      </c>
      <c r="I172" s="18" t="s">
        <v>27</v>
      </c>
      <c r="J172" s="18">
        <v>0</v>
      </c>
      <c r="K172" s="28" t="s">
        <v>237</v>
      </c>
      <c r="L172" s="28" t="s">
        <v>165</v>
      </c>
      <c r="M172" s="20"/>
      <c r="N172" s="18"/>
    </row>
    <row r="173" spans="1:14" s="52" customFormat="1" ht="77.25" customHeight="1" x14ac:dyDescent="0.2">
      <c r="A173" s="184" t="s">
        <v>247</v>
      </c>
      <c r="B173" s="185"/>
      <c r="C173" s="185"/>
      <c r="D173" s="186"/>
      <c r="E173" s="21"/>
      <c r="F173" s="17"/>
      <c r="G173" s="29" t="s">
        <v>157</v>
      </c>
      <c r="H173" s="29" t="s">
        <v>166</v>
      </c>
      <c r="I173" s="29"/>
      <c r="J173" s="29" t="str">
        <f>J174</f>
        <v>815.9</v>
      </c>
      <c r="K173" s="30">
        <v>0</v>
      </c>
      <c r="L173" s="30">
        <v>0</v>
      </c>
      <c r="M173" s="33"/>
      <c r="N173" s="29"/>
    </row>
    <row r="174" spans="1:14" s="52" customFormat="1" ht="29.25" customHeight="1" x14ac:dyDescent="0.2">
      <c r="A174" s="163" t="s">
        <v>161</v>
      </c>
      <c r="B174" s="164"/>
      <c r="C174" s="164"/>
      <c r="D174" s="165"/>
      <c r="E174" s="21"/>
      <c r="F174" s="17"/>
      <c r="G174" s="18" t="s">
        <v>114</v>
      </c>
      <c r="H174" s="18" t="s">
        <v>167</v>
      </c>
      <c r="I174" s="18"/>
      <c r="J174" s="18" t="str">
        <f>J175</f>
        <v>815.9</v>
      </c>
      <c r="K174" s="28">
        <v>0</v>
      </c>
      <c r="L174" s="28">
        <v>0</v>
      </c>
      <c r="M174" s="20"/>
      <c r="N174" s="18"/>
    </row>
    <row r="175" spans="1:14" s="52" customFormat="1" ht="37.5" customHeight="1" x14ac:dyDescent="0.2">
      <c r="A175" s="166" t="s">
        <v>160</v>
      </c>
      <c r="B175" s="167"/>
      <c r="C175" s="167"/>
      <c r="D175" s="168"/>
      <c r="E175" s="21"/>
      <c r="F175" s="17"/>
      <c r="G175" s="18" t="s">
        <v>114</v>
      </c>
      <c r="H175" s="18" t="s">
        <v>167</v>
      </c>
      <c r="I175" s="18"/>
      <c r="J175" s="18" t="s">
        <v>168</v>
      </c>
      <c r="K175" s="28">
        <v>0</v>
      </c>
      <c r="L175" s="28">
        <v>0</v>
      </c>
      <c r="M175" s="20"/>
      <c r="N175" s="18"/>
    </row>
    <row r="176" spans="1:14" s="52" customFormat="1" ht="73.5" customHeight="1" x14ac:dyDescent="0.2">
      <c r="A176" s="184" t="s">
        <v>247</v>
      </c>
      <c r="B176" s="185"/>
      <c r="C176" s="185"/>
      <c r="D176" s="186"/>
      <c r="E176" s="21"/>
      <c r="F176" s="17"/>
      <c r="G176" s="29" t="s">
        <v>114</v>
      </c>
      <c r="H176" s="29" t="s">
        <v>169</v>
      </c>
      <c r="I176" s="29"/>
      <c r="J176" s="29">
        <v>0</v>
      </c>
      <c r="K176" s="30" t="str">
        <f>K177</f>
        <v>814,2</v>
      </c>
      <c r="L176" s="30" t="str">
        <f>L177</f>
        <v>814.2</v>
      </c>
      <c r="M176" s="33"/>
      <c r="N176" s="29"/>
    </row>
    <row r="177" spans="1:14" s="52" customFormat="1" ht="29.25" customHeight="1" x14ac:dyDescent="0.2">
      <c r="A177" s="163" t="s">
        <v>159</v>
      </c>
      <c r="B177" s="164"/>
      <c r="C177" s="164"/>
      <c r="D177" s="165"/>
      <c r="E177" s="21"/>
      <c r="F177" s="17"/>
      <c r="G177" s="18" t="s">
        <v>114</v>
      </c>
      <c r="H177" s="18" t="s">
        <v>170</v>
      </c>
      <c r="I177" s="18"/>
      <c r="J177" s="18">
        <v>0</v>
      </c>
      <c r="K177" s="28" t="str">
        <f>K178</f>
        <v>814,2</v>
      </c>
      <c r="L177" s="28" t="str">
        <f>L178</f>
        <v>814.2</v>
      </c>
      <c r="M177" s="20"/>
      <c r="N177" s="20"/>
    </row>
    <row r="178" spans="1:14" s="52" customFormat="1" ht="37.5" customHeight="1" x14ac:dyDescent="0.2">
      <c r="A178" s="166" t="s">
        <v>160</v>
      </c>
      <c r="B178" s="167"/>
      <c r="C178" s="167"/>
      <c r="D178" s="168"/>
      <c r="E178" s="21"/>
      <c r="F178" s="17"/>
      <c r="G178" s="18" t="s">
        <v>114</v>
      </c>
      <c r="H178" s="18" t="s">
        <v>170</v>
      </c>
      <c r="I178" s="18"/>
      <c r="J178" s="18">
        <v>0</v>
      </c>
      <c r="K178" s="28" t="s">
        <v>238</v>
      </c>
      <c r="L178" s="28" t="s">
        <v>171</v>
      </c>
      <c r="M178" s="20"/>
      <c r="N178" s="20"/>
    </row>
    <row r="179" spans="1:14" s="52" customFormat="1" ht="89.25" customHeight="1" x14ac:dyDescent="0.2">
      <c r="A179" s="184" t="s">
        <v>248</v>
      </c>
      <c r="B179" s="185"/>
      <c r="C179" s="185"/>
      <c r="D179" s="186"/>
      <c r="E179" s="21"/>
      <c r="F179" s="17"/>
      <c r="G179" s="18" t="s">
        <v>114</v>
      </c>
      <c r="H179" s="18" t="s">
        <v>174</v>
      </c>
      <c r="I179" s="18"/>
      <c r="J179" s="18" t="str">
        <f>J180</f>
        <v>6785.4</v>
      </c>
      <c r="K179" s="28">
        <v>0</v>
      </c>
      <c r="L179" s="30">
        <v>0</v>
      </c>
      <c r="M179" s="33"/>
      <c r="N179" s="33"/>
    </row>
    <row r="180" spans="1:14" s="52" customFormat="1" ht="33.75" customHeight="1" x14ac:dyDescent="0.2">
      <c r="A180" s="163" t="s">
        <v>173</v>
      </c>
      <c r="B180" s="164"/>
      <c r="C180" s="164"/>
      <c r="D180" s="165"/>
      <c r="E180" s="21"/>
      <c r="F180" s="17"/>
      <c r="G180" s="18" t="s">
        <v>114</v>
      </c>
      <c r="H180" s="18" t="s">
        <v>174</v>
      </c>
      <c r="I180" s="18"/>
      <c r="J180" s="18" t="str">
        <f>J181</f>
        <v>6785.4</v>
      </c>
      <c r="K180" s="28">
        <v>0</v>
      </c>
      <c r="L180" s="28">
        <v>0</v>
      </c>
      <c r="M180" s="20"/>
      <c r="N180" s="20"/>
    </row>
    <row r="181" spans="1:14" s="52" customFormat="1" ht="42" customHeight="1" x14ac:dyDescent="0.2">
      <c r="A181" s="163" t="s">
        <v>175</v>
      </c>
      <c r="B181" s="164"/>
      <c r="C181" s="164"/>
      <c r="D181" s="165"/>
      <c r="E181" s="21"/>
      <c r="F181" s="17"/>
      <c r="G181" s="18" t="s">
        <v>114</v>
      </c>
      <c r="H181" s="18" t="s">
        <v>174</v>
      </c>
      <c r="I181" s="18"/>
      <c r="J181" s="18" t="s">
        <v>176</v>
      </c>
      <c r="K181" s="28">
        <v>0</v>
      </c>
      <c r="L181" s="28">
        <v>0</v>
      </c>
      <c r="M181" s="20"/>
      <c r="N181" s="20"/>
    </row>
    <row r="182" spans="1:14" s="52" customFormat="1" ht="92.25" customHeight="1" x14ac:dyDescent="0.2">
      <c r="A182" s="169" t="s">
        <v>172</v>
      </c>
      <c r="B182" s="170"/>
      <c r="C182" s="170"/>
      <c r="D182" s="171"/>
      <c r="E182" s="21"/>
      <c r="F182" s="17"/>
      <c r="G182" s="18" t="s">
        <v>114</v>
      </c>
      <c r="H182" s="18" t="s">
        <v>177</v>
      </c>
      <c r="I182" s="18"/>
      <c r="J182" s="18">
        <v>0</v>
      </c>
      <c r="K182" s="28" t="str">
        <f>K183</f>
        <v>6785,4</v>
      </c>
      <c r="L182" s="28" t="str">
        <f>L183</f>
        <v>6785.4</v>
      </c>
      <c r="M182" s="33"/>
      <c r="N182" s="33"/>
    </row>
    <row r="183" spans="1:14" s="52" customFormat="1" ht="34.5" customHeight="1" x14ac:dyDescent="0.2">
      <c r="A183" s="166" t="s">
        <v>173</v>
      </c>
      <c r="B183" s="167"/>
      <c r="C183" s="167"/>
      <c r="D183" s="168"/>
      <c r="E183" s="21"/>
      <c r="F183" s="17"/>
      <c r="G183" s="18" t="s">
        <v>114</v>
      </c>
      <c r="H183" s="18" t="s">
        <v>177</v>
      </c>
      <c r="I183" s="18"/>
      <c r="J183" s="18">
        <v>0</v>
      </c>
      <c r="K183" s="28" t="str">
        <f>K184</f>
        <v>6785,4</v>
      </c>
      <c r="L183" s="28" t="str">
        <f>L184</f>
        <v>6785.4</v>
      </c>
      <c r="M183" s="20"/>
      <c r="N183" s="20"/>
    </row>
    <row r="184" spans="1:14" s="52" customFormat="1" ht="45.75" customHeight="1" x14ac:dyDescent="0.2">
      <c r="A184" s="163" t="s">
        <v>175</v>
      </c>
      <c r="B184" s="164"/>
      <c r="C184" s="164"/>
      <c r="D184" s="165"/>
      <c r="E184" s="21"/>
      <c r="F184" s="17"/>
      <c r="G184" s="18" t="s">
        <v>114</v>
      </c>
      <c r="H184" s="18" t="s">
        <v>177</v>
      </c>
      <c r="I184" s="18"/>
      <c r="J184" s="18">
        <v>0</v>
      </c>
      <c r="K184" s="28" t="s">
        <v>239</v>
      </c>
      <c r="L184" s="28" t="s">
        <v>176</v>
      </c>
      <c r="M184" s="20"/>
      <c r="N184" s="20"/>
    </row>
    <row r="185" spans="1:14" ht="21.75" customHeight="1" x14ac:dyDescent="0.2">
      <c r="A185" s="187" t="s">
        <v>178</v>
      </c>
      <c r="B185" s="188"/>
      <c r="C185" s="188"/>
      <c r="D185" s="189"/>
      <c r="E185" s="61"/>
      <c r="F185" s="22">
        <v>887</v>
      </c>
      <c r="G185" s="29" t="s">
        <v>179</v>
      </c>
      <c r="H185" s="29"/>
      <c r="I185" s="29"/>
      <c r="J185" s="31">
        <f>J186+J190+J200</f>
        <v>6065.2000000000007</v>
      </c>
      <c r="K185" s="31">
        <f>K186+K190+K200</f>
        <v>6048.5999999999995</v>
      </c>
      <c r="L185" s="31">
        <f>L186+L190+L200</f>
        <v>6048.5999999999995</v>
      </c>
      <c r="M185" s="33">
        <f t="shared" ref="M185:M192" si="42">L185/J185*100</f>
        <v>99.726307458946096</v>
      </c>
      <c r="N185" s="33">
        <f t="shared" ref="N185:N197" si="43">L185/K185*100</f>
        <v>100</v>
      </c>
    </row>
    <row r="186" spans="1:14" ht="32.25" customHeight="1" x14ac:dyDescent="0.2">
      <c r="A186" s="118" t="s">
        <v>180</v>
      </c>
      <c r="B186" s="119"/>
      <c r="C186" s="119"/>
      <c r="D186" s="119"/>
      <c r="E186" s="120"/>
      <c r="F186" s="22">
        <v>887</v>
      </c>
      <c r="G186" s="29" t="s">
        <v>181</v>
      </c>
      <c r="H186" s="29"/>
      <c r="I186" s="29"/>
      <c r="J186" s="31">
        <f>J188</f>
        <v>115</v>
      </c>
      <c r="K186" s="32">
        <f>K188</f>
        <v>98.5</v>
      </c>
      <c r="L186" s="32">
        <f>L188</f>
        <v>98.5</v>
      </c>
      <c r="M186" s="33">
        <f t="shared" si="42"/>
        <v>85.652173913043484</v>
      </c>
      <c r="N186" s="33">
        <f t="shared" si="43"/>
        <v>100</v>
      </c>
    </row>
    <row r="187" spans="1:14" ht="93.75" customHeight="1" x14ac:dyDescent="0.2">
      <c r="A187" s="190" t="s">
        <v>182</v>
      </c>
      <c r="B187" s="191"/>
      <c r="C187" s="191"/>
      <c r="D187" s="192"/>
      <c r="E187" s="66"/>
      <c r="F187" s="22">
        <v>887</v>
      </c>
      <c r="G187" s="29" t="s">
        <v>181</v>
      </c>
      <c r="H187" s="29" t="s">
        <v>183</v>
      </c>
      <c r="I187" s="29"/>
      <c r="J187" s="31">
        <f>J186</f>
        <v>115</v>
      </c>
      <c r="K187" s="32">
        <f>K186</f>
        <v>98.5</v>
      </c>
      <c r="L187" s="32">
        <f>L186</f>
        <v>98.5</v>
      </c>
      <c r="M187" s="33">
        <f t="shared" si="42"/>
        <v>85.652173913043484</v>
      </c>
      <c r="N187" s="33">
        <f t="shared" si="43"/>
        <v>100</v>
      </c>
    </row>
    <row r="188" spans="1:14" ht="36.75" customHeight="1" x14ac:dyDescent="0.2">
      <c r="A188" s="82" t="s">
        <v>23</v>
      </c>
      <c r="B188" s="83"/>
      <c r="C188" s="83"/>
      <c r="D188" s="84"/>
      <c r="E188" s="61"/>
      <c r="F188" s="17">
        <v>887</v>
      </c>
      <c r="G188" s="18" t="s">
        <v>181</v>
      </c>
      <c r="H188" s="18" t="s">
        <v>183</v>
      </c>
      <c r="I188" s="18" t="s">
        <v>25</v>
      </c>
      <c r="J188" s="19">
        <f>J189</f>
        <v>115</v>
      </c>
      <c r="K188" s="27">
        <f>K189</f>
        <v>98.5</v>
      </c>
      <c r="L188" s="27">
        <f>L189</f>
        <v>98.5</v>
      </c>
      <c r="M188" s="20">
        <f t="shared" si="42"/>
        <v>85.652173913043484</v>
      </c>
      <c r="N188" s="20">
        <f t="shared" si="43"/>
        <v>100</v>
      </c>
    </row>
    <row r="189" spans="1:14" ht="44.25" customHeight="1" x14ac:dyDescent="0.2">
      <c r="A189" s="82" t="s">
        <v>26</v>
      </c>
      <c r="B189" s="83"/>
      <c r="C189" s="83"/>
      <c r="D189" s="84"/>
      <c r="E189" s="61"/>
      <c r="F189" s="17">
        <v>887</v>
      </c>
      <c r="G189" s="18" t="s">
        <v>181</v>
      </c>
      <c r="H189" s="18" t="s">
        <v>183</v>
      </c>
      <c r="I189" s="18" t="s">
        <v>27</v>
      </c>
      <c r="J189" s="19">
        <v>115</v>
      </c>
      <c r="K189" s="27">
        <v>98.5</v>
      </c>
      <c r="L189" s="27">
        <v>98.5</v>
      </c>
      <c r="M189" s="20">
        <f t="shared" si="42"/>
        <v>85.652173913043484</v>
      </c>
      <c r="N189" s="20">
        <f t="shared" si="43"/>
        <v>100</v>
      </c>
    </row>
    <row r="190" spans="1:14" ht="30" customHeight="1" x14ac:dyDescent="0.2">
      <c r="A190" s="118" t="s">
        <v>252</v>
      </c>
      <c r="B190" s="119"/>
      <c r="C190" s="119"/>
      <c r="D190" s="119"/>
      <c r="E190" s="120"/>
      <c r="F190" s="22">
        <v>887</v>
      </c>
      <c r="G190" s="29" t="s">
        <v>184</v>
      </c>
      <c r="H190" s="29"/>
      <c r="I190" s="29"/>
      <c r="J190" s="43">
        <f>J191</f>
        <v>5934.8000000000011</v>
      </c>
      <c r="K190" s="22">
        <f>K191</f>
        <v>5934.7</v>
      </c>
      <c r="L190" s="32">
        <f>L191</f>
        <v>5934.7</v>
      </c>
      <c r="M190" s="33">
        <f t="shared" si="42"/>
        <v>99.998315023252658</v>
      </c>
      <c r="N190" s="33">
        <f t="shared" si="43"/>
        <v>100</v>
      </c>
    </row>
    <row r="191" spans="1:14" ht="48.75" customHeight="1" x14ac:dyDescent="0.2">
      <c r="A191" s="127" t="s">
        <v>185</v>
      </c>
      <c r="B191" s="128"/>
      <c r="C191" s="128"/>
      <c r="D191" s="128"/>
      <c r="E191" s="129"/>
      <c r="F191" s="22">
        <v>887</v>
      </c>
      <c r="G191" s="29" t="s">
        <v>184</v>
      </c>
      <c r="H191" s="29" t="s">
        <v>186</v>
      </c>
      <c r="I191" s="29"/>
      <c r="J191" s="43">
        <f>J192+J194+J196+J198</f>
        <v>5934.8000000000011</v>
      </c>
      <c r="K191" s="22">
        <f>K192+K194+K196+K198</f>
        <v>5934.7</v>
      </c>
      <c r="L191" s="32">
        <f>L192+L194+L196+L198</f>
        <v>5934.7</v>
      </c>
      <c r="M191" s="33">
        <f t="shared" si="42"/>
        <v>99.998315023252658</v>
      </c>
      <c r="N191" s="33">
        <f t="shared" si="43"/>
        <v>100</v>
      </c>
    </row>
    <row r="192" spans="1:14" ht="66" customHeight="1" x14ac:dyDescent="0.2">
      <c r="A192" s="82" t="s">
        <v>19</v>
      </c>
      <c r="B192" s="83"/>
      <c r="C192" s="83"/>
      <c r="D192" s="83"/>
      <c r="E192" s="84"/>
      <c r="F192" s="17">
        <v>887</v>
      </c>
      <c r="G192" s="18" t="s">
        <v>184</v>
      </c>
      <c r="H192" s="18" t="s">
        <v>186</v>
      </c>
      <c r="I192" s="18" t="s">
        <v>20</v>
      </c>
      <c r="J192" s="19">
        <f>J193</f>
        <v>2329.9</v>
      </c>
      <c r="K192" s="27">
        <f>K193</f>
        <v>1478.2</v>
      </c>
      <c r="L192" s="27">
        <f>L193</f>
        <v>1478.2</v>
      </c>
      <c r="M192" s="20">
        <f t="shared" si="42"/>
        <v>63.444783037898624</v>
      </c>
      <c r="N192" s="20">
        <f t="shared" si="43"/>
        <v>100</v>
      </c>
    </row>
    <row r="193" spans="1:14" ht="24" customHeight="1" x14ac:dyDescent="0.2">
      <c r="A193" s="82" t="s">
        <v>187</v>
      </c>
      <c r="B193" s="83"/>
      <c r="C193" s="83"/>
      <c r="D193" s="83"/>
      <c r="E193" s="84"/>
      <c r="F193" s="17">
        <v>887</v>
      </c>
      <c r="G193" s="18" t="s">
        <v>184</v>
      </c>
      <c r="H193" s="18" t="s">
        <v>186</v>
      </c>
      <c r="I193" s="18" t="s">
        <v>188</v>
      </c>
      <c r="J193" s="19">
        <v>2329.9</v>
      </c>
      <c r="K193" s="27">
        <v>1478.2</v>
      </c>
      <c r="L193" s="27">
        <v>1478.2</v>
      </c>
      <c r="M193" s="20">
        <v>0</v>
      </c>
      <c r="N193" s="20">
        <f t="shared" si="43"/>
        <v>100</v>
      </c>
    </row>
    <row r="194" spans="1:14" ht="29.25" customHeight="1" x14ac:dyDescent="0.2">
      <c r="A194" s="82" t="s">
        <v>23</v>
      </c>
      <c r="B194" s="83"/>
      <c r="C194" s="83"/>
      <c r="D194" s="83"/>
      <c r="E194" s="84"/>
      <c r="F194" s="17">
        <v>887</v>
      </c>
      <c r="G194" s="18" t="s">
        <v>184</v>
      </c>
      <c r="H194" s="18" t="s">
        <v>186</v>
      </c>
      <c r="I194" s="18" t="s">
        <v>25</v>
      </c>
      <c r="J194" s="19">
        <f>J195</f>
        <v>3604.8</v>
      </c>
      <c r="K194" s="27">
        <f>K195</f>
        <v>4456.5</v>
      </c>
      <c r="L194" s="27">
        <f>L195</f>
        <v>4456.5</v>
      </c>
      <c r="M194" s="20">
        <f t="shared" ref="M194:M227" si="44">L194/J194*100</f>
        <v>123.62683089214381</v>
      </c>
      <c r="N194" s="20">
        <f t="shared" si="43"/>
        <v>100</v>
      </c>
    </row>
    <row r="195" spans="1:14" ht="36" customHeight="1" x14ac:dyDescent="0.2">
      <c r="A195" s="82" t="s">
        <v>26</v>
      </c>
      <c r="B195" s="83"/>
      <c r="C195" s="83"/>
      <c r="D195" s="84"/>
      <c r="E195" s="16"/>
      <c r="F195" s="17">
        <v>887</v>
      </c>
      <c r="G195" s="18" t="s">
        <v>184</v>
      </c>
      <c r="H195" s="18" t="s">
        <v>186</v>
      </c>
      <c r="I195" s="18" t="s">
        <v>27</v>
      </c>
      <c r="J195" s="24">
        <v>3604.8</v>
      </c>
      <c r="K195" s="17">
        <v>4456.5</v>
      </c>
      <c r="L195" s="27">
        <v>4456.5</v>
      </c>
      <c r="M195" s="20">
        <f t="shared" si="44"/>
        <v>123.62683089214381</v>
      </c>
      <c r="N195" s="20">
        <f t="shared" si="43"/>
        <v>100</v>
      </c>
    </row>
    <row r="196" spans="1:14" ht="16.5" hidden="1" customHeight="1" x14ac:dyDescent="0.2">
      <c r="A196" s="172" t="s">
        <v>31</v>
      </c>
      <c r="B196" s="173"/>
      <c r="C196" s="173"/>
      <c r="D196" s="173"/>
      <c r="E196" s="174"/>
      <c r="F196" s="22">
        <v>887</v>
      </c>
      <c r="G196" s="18" t="s">
        <v>184</v>
      </c>
      <c r="H196" s="18" t="s">
        <v>189</v>
      </c>
      <c r="I196" s="18" t="s">
        <v>32</v>
      </c>
      <c r="J196" s="24">
        <f>J197</f>
        <v>0</v>
      </c>
      <c r="K196" s="17"/>
      <c r="L196" s="27"/>
      <c r="M196" s="20" t="e">
        <f t="shared" si="44"/>
        <v>#DIV/0!</v>
      </c>
      <c r="N196" s="20" t="e">
        <f t="shared" si="43"/>
        <v>#DIV/0!</v>
      </c>
    </row>
    <row r="197" spans="1:14" ht="9.75" hidden="1" customHeight="1" x14ac:dyDescent="0.2">
      <c r="A197" s="109" t="s">
        <v>33</v>
      </c>
      <c r="B197" s="110"/>
      <c r="C197" s="110"/>
      <c r="D197" s="111"/>
      <c r="E197" s="63"/>
      <c r="F197" s="22">
        <v>887</v>
      </c>
      <c r="G197" s="18" t="s">
        <v>184</v>
      </c>
      <c r="H197" s="18" t="s">
        <v>189</v>
      </c>
      <c r="I197" s="18" t="s">
        <v>34</v>
      </c>
      <c r="J197" s="24">
        <v>0</v>
      </c>
      <c r="K197" s="17"/>
      <c r="L197" s="27"/>
      <c r="M197" s="20" t="e">
        <f t="shared" si="44"/>
        <v>#DIV/0!</v>
      </c>
      <c r="N197" s="20" t="e">
        <f t="shared" si="43"/>
        <v>#DIV/0!</v>
      </c>
    </row>
    <row r="198" spans="1:14" ht="18.75" customHeight="1" x14ac:dyDescent="0.2">
      <c r="A198" s="109" t="s">
        <v>31</v>
      </c>
      <c r="B198" s="110"/>
      <c r="C198" s="110"/>
      <c r="D198" s="111"/>
      <c r="E198" s="41"/>
      <c r="F198" s="17">
        <v>887</v>
      </c>
      <c r="G198" s="18" t="s">
        <v>184</v>
      </c>
      <c r="H198" s="18" t="s">
        <v>186</v>
      </c>
      <c r="I198" s="18" t="s">
        <v>32</v>
      </c>
      <c r="J198" s="24">
        <f>J199</f>
        <v>0.1</v>
      </c>
      <c r="K198" s="17">
        <f>K199</f>
        <v>0</v>
      </c>
      <c r="L198" s="27">
        <f>L199</f>
        <v>0</v>
      </c>
      <c r="M198" s="20">
        <f t="shared" si="44"/>
        <v>0</v>
      </c>
      <c r="N198" s="20">
        <v>0</v>
      </c>
    </row>
    <row r="199" spans="1:14" ht="19.5" customHeight="1" x14ac:dyDescent="0.2">
      <c r="A199" s="109" t="s">
        <v>33</v>
      </c>
      <c r="B199" s="110"/>
      <c r="C199" s="110"/>
      <c r="D199" s="111"/>
      <c r="E199" s="41"/>
      <c r="F199" s="17">
        <v>887</v>
      </c>
      <c r="G199" s="18" t="s">
        <v>184</v>
      </c>
      <c r="H199" s="18" t="s">
        <v>186</v>
      </c>
      <c r="I199" s="18" t="s">
        <v>34</v>
      </c>
      <c r="J199" s="24">
        <v>0.1</v>
      </c>
      <c r="K199" s="17">
        <v>0</v>
      </c>
      <c r="L199" s="27">
        <v>0</v>
      </c>
      <c r="M199" s="20">
        <f t="shared" si="44"/>
        <v>0</v>
      </c>
      <c r="N199" s="20">
        <v>0</v>
      </c>
    </row>
    <row r="200" spans="1:14" ht="27.75" customHeight="1" x14ac:dyDescent="0.2">
      <c r="A200" s="175" t="s">
        <v>190</v>
      </c>
      <c r="B200" s="176"/>
      <c r="C200" s="176"/>
      <c r="D200" s="177"/>
      <c r="E200" s="41"/>
      <c r="F200" s="17"/>
      <c r="G200" s="9" t="s">
        <v>191</v>
      </c>
      <c r="H200" s="10" t="s">
        <v>192</v>
      </c>
      <c r="I200" s="29" t="s">
        <v>193</v>
      </c>
      <c r="J200" s="43">
        <f>J201+J204</f>
        <v>15.4</v>
      </c>
      <c r="K200" s="43">
        <f>K201+K204</f>
        <v>15.4</v>
      </c>
      <c r="L200" s="43">
        <f>L201+L204</f>
        <v>15.4</v>
      </c>
      <c r="M200" s="20">
        <f t="shared" si="44"/>
        <v>100</v>
      </c>
      <c r="N200" s="20">
        <f t="shared" ref="N200:N236" si="45">L200/K200*100</f>
        <v>100</v>
      </c>
    </row>
    <row r="201" spans="1:14" ht="98.25" customHeight="1" x14ac:dyDescent="0.25">
      <c r="A201" s="127" t="s">
        <v>194</v>
      </c>
      <c r="B201" s="128"/>
      <c r="C201" s="128"/>
      <c r="D201" s="129"/>
      <c r="E201" s="41"/>
      <c r="F201" s="17"/>
      <c r="G201" s="38" t="s">
        <v>191</v>
      </c>
      <c r="H201" s="69" t="s">
        <v>195</v>
      </c>
      <c r="I201" s="18"/>
      <c r="J201" s="24">
        <f t="shared" ref="J201:L202" si="46">J202</f>
        <v>7.7</v>
      </c>
      <c r="K201" s="24">
        <f t="shared" si="46"/>
        <v>7.7</v>
      </c>
      <c r="L201" s="24">
        <f t="shared" si="46"/>
        <v>7.7</v>
      </c>
      <c r="M201" s="20">
        <f t="shared" si="44"/>
        <v>100</v>
      </c>
      <c r="N201" s="20">
        <f t="shared" si="45"/>
        <v>100</v>
      </c>
    </row>
    <row r="202" spans="1:14" ht="35.25" customHeight="1" x14ac:dyDescent="0.25">
      <c r="A202" s="82" t="s">
        <v>23</v>
      </c>
      <c r="B202" s="83"/>
      <c r="C202" s="83"/>
      <c r="D202" s="84"/>
      <c r="E202" s="41"/>
      <c r="F202" s="17"/>
      <c r="G202" s="38" t="s">
        <v>191</v>
      </c>
      <c r="H202" s="69" t="s">
        <v>195</v>
      </c>
      <c r="I202" s="18" t="s">
        <v>25</v>
      </c>
      <c r="J202" s="24">
        <f t="shared" si="46"/>
        <v>7.7</v>
      </c>
      <c r="K202" s="24">
        <f t="shared" si="46"/>
        <v>7.7</v>
      </c>
      <c r="L202" s="24">
        <f t="shared" si="46"/>
        <v>7.7</v>
      </c>
      <c r="M202" s="20">
        <f t="shared" si="44"/>
        <v>100</v>
      </c>
      <c r="N202" s="20">
        <f t="shared" si="45"/>
        <v>100</v>
      </c>
    </row>
    <row r="203" spans="1:14" ht="37.5" customHeight="1" x14ac:dyDescent="0.25">
      <c r="A203" s="82" t="s">
        <v>26</v>
      </c>
      <c r="B203" s="83"/>
      <c r="C203" s="83"/>
      <c r="D203" s="84"/>
      <c r="E203" s="41"/>
      <c r="F203" s="17"/>
      <c r="G203" s="38" t="s">
        <v>191</v>
      </c>
      <c r="H203" s="69" t="s">
        <v>196</v>
      </c>
      <c r="I203" s="18" t="s">
        <v>27</v>
      </c>
      <c r="J203" s="24">
        <v>7.7</v>
      </c>
      <c r="K203" s="24">
        <v>7.7</v>
      </c>
      <c r="L203" s="17">
        <v>7.7</v>
      </c>
      <c r="M203" s="20">
        <f t="shared" si="44"/>
        <v>100</v>
      </c>
      <c r="N203" s="20">
        <f t="shared" si="45"/>
        <v>100</v>
      </c>
    </row>
    <row r="204" spans="1:14" ht="59.25" customHeight="1" x14ac:dyDescent="0.25">
      <c r="A204" s="154" t="s">
        <v>197</v>
      </c>
      <c r="B204" s="155"/>
      <c r="C204" s="155"/>
      <c r="D204" s="156"/>
      <c r="E204" s="41"/>
      <c r="F204" s="17"/>
      <c r="G204" s="38" t="s">
        <v>191</v>
      </c>
      <c r="H204" s="69" t="s">
        <v>198</v>
      </c>
      <c r="I204" s="18"/>
      <c r="J204" s="24">
        <f t="shared" ref="J204:L205" si="47">J205</f>
        <v>7.7</v>
      </c>
      <c r="K204" s="24">
        <f t="shared" si="47"/>
        <v>7.7</v>
      </c>
      <c r="L204" s="19">
        <f t="shared" si="47"/>
        <v>7.7</v>
      </c>
      <c r="M204" s="20">
        <f t="shared" si="44"/>
        <v>100</v>
      </c>
      <c r="N204" s="20">
        <f t="shared" si="45"/>
        <v>100</v>
      </c>
    </row>
    <row r="205" spans="1:14" ht="29.25" customHeight="1" x14ac:dyDescent="0.25">
      <c r="A205" s="82" t="s">
        <v>23</v>
      </c>
      <c r="B205" s="83"/>
      <c r="C205" s="83"/>
      <c r="D205" s="84"/>
      <c r="E205" s="41"/>
      <c r="F205" s="17"/>
      <c r="G205" s="38" t="s">
        <v>191</v>
      </c>
      <c r="H205" s="69" t="s">
        <v>198</v>
      </c>
      <c r="I205" s="18" t="s">
        <v>25</v>
      </c>
      <c r="J205" s="24">
        <f t="shared" si="47"/>
        <v>7.7</v>
      </c>
      <c r="K205" s="24">
        <f t="shared" si="47"/>
        <v>7.7</v>
      </c>
      <c r="L205" s="19">
        <f t="shared" si="47"/>
        <v>7.7</v>
      </c>
      <c r="M205" s="20">
        <f t="shared" si="44"/>
        <v>100</v>
      </c>
      <c r="N205" s="20">
        <f t="shared" si="45"/>
        <v>100</v>
      </c>
    </row>
    <row r="206" spans="1:14" ht="46.5" customHeight="1" x14ac:dyDescent="0.25">
      <c r="A206" s="82" t="s">
        <v>26</v>
      </c>
      <c r="B206" s="83"/>
      <c r="C206" s="83"/>
      <c r="D206" s="84"/>
      <c r="E206" s="41"/>
      <c r="F206" s="17"/>
      <c r="G206" s="38" t="s">
        <v>191</v>
      </c>
      <c r="H206" s="69" t="s">
        <v>198</v>
      </c>
      <c r="I206" s="18" t="s">
        <v>27</v>
      </c>
      <c r="J206" s="24">
        <v>7.7</v>
      </c>
      <c r="K206" s="17">
        <v>7.7</v>
      </c>
      <c r="L206" s="27">
        <v>7.7</v>
      </c>
      <c r="M206" s="20">
        <f t="shared" si="44"/>
        <v>100</v>
      </c>
      <c r="N206" s="20">
        <f t="shared" si="45"/>
        <v>100</v>
      </c>
    </row>
    <row r="207" spans="1:14" ht="24.75" customHeight="1" x14ac:dyDescent="0.25">
      <c r="A207" s="157" t="s">
        <v>199</v>
      </c>
      <c r="B207" s="158"/>
      <c r="C207" s="158"/>
      <c r="D207" s="158"/>
      <c r="E207" s="159"/>
      <c r="F207" s="22">
        <v>887</v>
      </c>
      <c r="G207" s="29" t="s">
        <v>200</v>
      </c>
      <c r="H207" s="29"/>
      <c r="I207" s="29"/>
      <c r="J207" s="31">
        <f>J208</f>
        <v>7500</v>
      </c>
      <c r="K207" s="32">
        <f>K208</f>
        <v>8275</v>
      </c>
      <c r="L207" s="32">
        <f>L208</f>
        <v>8275</v>
      </c>
      <c r="M207" s="33">
        <f t="shared" si="44"/>
        <v>110.33333333333333</v>
      </c>
      <c r="N207" s="33">
        <f t="shared" si="45"/>
        <v>100</v>
      </c>
    </row>
    <row r="208" spans="1:14" ht="22.5" customHeight="1" x14ac:dyDescent="0.25">
      <c r="A208" s="151" t="s">
        <v>201</v>
      </c>
      <c r="B208" s="152"/>
      <c r="C208" s="152"/>
      <c r="D208" s="152"/>
      <c r="E208" s="153"/>
      <c r="F208" s="22">
        <v>887</v>
      </c>
      <c r="G208" s="29" t="s">
        <v>202</v>
      </c>
      <c r="H208" s="29"/>
      <c r="I208" s="29"/>
      <c r="J208" s="31">
        <f>J209+J212</f>
        <v>7500</v>
      </c>
      <c r="K208" s="31">
        <f>K209+K212</f>
        <v>8275</v>
      </c>
      <c r="L208" s="31">
        <f>L209+L212</f>
        <v>8275</v>
      </c>
      <c r="M208" s="33">
        <f t="shared" si="44"/>
        <v>110.33333333333333</v>
      </c>
      <c r="N208" s="33">
        <f t="shared" si="45"/>
        <v>100</v>
      </c>
    </row>
    <row r="209" spans="1:14" ht="46.5" customHeight="1" x14ac:dyDescent="0.2">
      <c r="A209" s="127" t="s">
        <v>203</v>
      </c>
      <c r="B209" s="128"/>
      <c r="C209" s="128"/>
      <c r="D209" s="128"/>
      <c r="E209" s="129"/>
      <c r="F209" s="17">
        <v>887</v>
      </c>
      <c r="G209" s="29" t="s">
        <v>204</v>
      </c>
      <c r="H209" s="29" t="s">
        <v>205</v>
      </c>
      <c r="I209" s="29"/>
      <c r="J209" s="31">
        <f t="shared" ref="J209:L210" si="48">J210</f>
        <v>6000</v>
      </c>
      <c r="K209" s="32">
        <f t="shared" si="48"/>
        <v>6947.8</v>
      </c>
      <c r="L209" s="32">
        <f t="shared" si="48"/>
        <v>6947.8</v>
      </c>
      <c r="M209" s="33">
        <f t="shared" si="44"/>
        <v>115.79666666666665</v>
      </c>
      <c r="N209" s="33">
        <f t="shared" si="45"/>
        <v>100</v>
      </c>
    </row>
    <row r="210" spans="1:14" ht="29.25" customHeight="1" x14ac:dyDescent="0.2">
      <c r="A210" s="82" t="s">
        <v>23</v>
      </c>
      <c r="B210" s="83"/>
      <c r="C210" s="83"/>
      <c r="D210" s="83"/>
      <c r="E210" s="84"/>
      <c r="F210" s="17">
        <v>887</v>
      </c>
      <c r="G210" s="18" t="s">
        <v>202</v>
      </c>
      <c r="H210" s="18" t="s">
        <v>206</v>
      </c>
      <c r="I210" s="18" t="s">
        <v>25</v>
      </c>
      <c r="J210" s="19">
        <f t="shared" si="48"/>
        <v>6000</v>
      </c>
      <c r="K210" s="27">
        <f t="shared" si="48"/>
        <v>6947.8</v>
      </c>
      <c r="L210" s="27">
        <f t="shared" si="48"/>
        <v>6947.8</v>
      </c>
      <c r="M210" s="20">
        <f t="shared" si="44"/>
        <v>115.79666666666665</v>
      </c>
      <c r="N210" s="20">
        <f t="shared" si="45"/>
        <v>100</v>
      </c>
    </row>
    <row r="211" spans="1:14" ht="39.75" customHeight="1" x14ac:dyDescent="0.2">
      <c r="A211" s="82" t="s">
        <v>26</v>
      </c>
      <c r="B211" s="83"/>
      <c r="C211" s="83"/>
      <c r="D211" s="84"/>
      <c r="E211" s="16"/>
      <c r="F211" s="17">
        <v>887</v>
      </c>
      <c r="G211" s="18" t="s">
        <v>202</v>
      </c>
      <c r="H211" s="18" t="s">
        <v>206</v>
      </c>
      <c r="I211" s="18" t="s">
        <v>27</v>
      </c>
      <c r="J211" s="19">
        <v>6000</v>
      </c>
      <c r="K211" s="27">
        <v>6947.8</v>
      </c>
      <c r="L211" s="27">
        <v>6947.8</v>
      </c>
      <c r="M211" s="20">
        <f t="shared" si="44"/>
        <v>115.79666666666665</v>
      </c>
      <c r="N211" s="20">
        <f t="shared" si="45"/>
        <v>100</v>
      </c>
    </row>
    <row r="212" spans="1:14" s="52" customFormat="1" ht="82.5" customHeight="1" x14ac:dyDescent="0.2">
      <c r="A212" s="160" t="s">
        <v>207</v>
      </c>
      <c r="B212" s="161"/>
      <c r="C212" s="161"/>
      <c r="D212" s="162"/>
      <c r="E212" s="62"/>
      <c r="F212" s="22"/>
      <c r="G212" s="29" t="s">
        <v>202</v>
      </c>
      <c r="H212" s="29" t="s">
        <v>208</v>
      </c>
      <c r="I212" s="29"/>
      <c r="J212" s="43">
        <v>1500</v>
      </c>
      <c r="K212" s="70">
        <f>K213</f>
        <v>1327.2</v>
      </c>
      <c r="L212" s="70">
        <f>L213</f>
        <v>1327.2</v>
      </c>
      <c r="M212" s="33">
        <f t="shared" si="44"/>
        <v>88.48</v>
      </c>
      <c r="N212" s="33">
        <f t="shared" si="45"/>
        <v>100</v>
      </c>
    </row>
    <row r="213" spans="1:14" s="52" customFormat="1" ht="27.75" customHeight="1" x14ac:dyDescent="0.2">
      <c r="A213" s="136" t="s">
        <v>209</v>
      </c>
      <c r="B213" s="137"/>
      <c r="C213" s="137"/>
      <c r="D213" s="138"/>
      <c r="E213" s="62"/>
      <c r="F213" s="22"/>
      <c r="G213" s="71" t="s">
        <v>210</v>
      </c>
      <c r="H213" s="71" t="s">
        <v>211</v>
      </c>
      <c r="I213" s="71" t="s">
        <v>25</v>
      </c>
      <c r="J213" s="72">
        <v>1500</v>
      </c>
      <c r="K213" s="73">
        <f>K214</f>
        <v>1327.2</v>
      </c>
      <c r="L213" s="73">
        <f>L214</f>
        <v>1327.2</v>
      </c>
      <c r="M213" s="20">
        <f t="shared" si="44"/>
        <v>88.48</v>
      </c>
      <c r="N213" s="20">
        <f t="shared" si="45"/>
        <v>100</v>
      </c>
    </row>
    <row r="214" spans="1:14" s="52" customFormat="1" ht="40.5" customHeight="1" x14ac:dyDescent="0.2">
      <c r="A214" s="133" t="s">
        <v>212</v>
      </c>
      <c r="B214" s="134"/>
      <c r="C214" s="134"/>
      <c r="D214" s="135"/>
      <c r="E214" s="62"/>
      <c r="F214" s="22"/>
      <c r="G214" s="71" t="s">
        <v>210</v>
      </c>
      <c r="H214" s="71" t="s">
        <v>211</v>
      </c>
      <c r="I214" s="71" t="s">
        <v>27</v>
      </c>
      <c r="J214" s="72">
        <v>1500</v>
      </c>
      <c r="K214" s="73">
        <v>1327.2</v>
      </c>
      <c r="L214" s="73">
        <v>1327.2</v>
      </c>
      <c r="M214" s="20">
        <f t="shared" si="44"/>
        <v>88.48</v>
      </c>
      <c r="N214" s="20">
        <f t="shared" si="45"/>
        <v>100</v>
      </c>
    </row>
    <row r="215" spans="1:14" s="52" customFormat="1" ht="30.75" customHeight="1" x14ac:dyDescent="0.2">
      <c r="A215" s="130" t="s">
        <v>213</v>
      </c>
      <c r="B215" s="131"/>
      <c r="C215" s="131"/>
      <c r="D215" s="132"/>
      <c r="E215" s="62"/>
      <c r="F215" s="22">
        <v>887</v>
      </c>
      <c r="G215" s="29" t="s">
        <v>214</v>
      </c>
      <c r="H215" s="29"/>
      <c r="I215" s="29"/>
      <c r="J215" s="43">
        <f>J217+J225+J221+J228</f>
        <v>1691.8</v>
      </c>
      <c r="K215" s="32">
        <f>K217+K224+K221</f>
        <v>1691.8</v>
      </c>
      <c r="L215" s="32">
        <f>L217+L224+L221</f>
        <v>1691.6999999999998</v>
      </c>
      <c r="M215" s="33">
        <f t="shared" si="44"/>
        <v>99.994089135831658</v>
      </c>
      <c r="N215" s="33">
        <f t="shared" si="45"/>
        <v>99.994089135831658</v>
      </c>
    </row>
    <row r="216" spans="1:14" s="52" customFormat="1" ht="24.75" customHeight="1" x14ac:dyDescent="0.2">
      <c r="A216" s="130" t="s">
        <v>253</v>
      </c>
      <c r="B216" s="131"/>
      <c r="C216" s="131"/>
      <c r="D216" s="132"/>
      <c r="E216" s="62"/>
      <c r="F216" s="22">
        <v>887</v>
      </c>
      <c r="G216" s="29" t="s">
        <v>215</v>
      </c>
      <c r="H216" s="29"/>
      <c r="I216" s="29"/>
      <c r="J216" s="43">
        <f t="shared" ref="J216:L218" si="49">J217</f>
        <v>336.8</v>
      </c>
      <c r="K216" s="22">
        <f t="shared" si="49"/>
        <v>336.7</v>
      </c>
      <c r="L216" s="22">
        <f t="shared" si="49"/>
        <v>336.7</v>
      </c>
      <c r="M216" s="33">
        <f t="shared" si="44"/>
        <v>99.970308788598572</v>
      </c>
      <c r="N216" s="33">
        <f t="shared" si="45"/>
        <v>100</v>
      </c>
    </row>
    <row r="217" spans="1:14" s="52" customFormat="1" ht="116.25" customHeight="1" x14ac:dyDescent="0.2">
      <c r="A217" s="127" t="s">
        <v>216</v>
      </c>
      <c r="B217" s="128"/>
      <c r="C217" s="128"/>
      <c r="D217" s="129"/>
      <c r="E217" s="74"/>
      <c r="F217" s="22">
        <v>887</v>
      </c>
      <c r="G217" s="29" t="s">
        <v>215</v>
      </c>
      <c r="H217" s="29" t="s">
        <v>217</v>
      </c>
      <c r="I217" s="29"/>
      <c r="J217" s="43">
        <f t="shared" si="49"/>
        <v>336.8</v>
      </c>
      <c r="K217" s="22">
        <f t="shared" si="49"/>
        <v>336.7</v>
      </c>
      <c r="L217" s="32">
        <f t="shared" si="49"/>
        <v>336.7</v>
      </c>
      <c r="M217" s="33">
        <f t="shared" si="44"/>
        <v>99.970308788598572</v>
      </c>
      <c r="N217" s="33">
        <f t="shared" si="45"/>
        <v>100</v>
      </c>
    </row>
    <row r="218" spans="1:14" s="52" customFormat="1" ht="25.5" customHeight="1" x14ac:dyDescent="0.2">
      <c r="A218" s="82" t="s">
        <v>241</v>
      </c>
      <c r="B218" s="83"/>
      <c r="C218" s="83"/>
      <c r="D218" s="83"/>
      <c r="E218" s="84"/>
      <c r="F218" s="17">
        <v>887</v>
      </c>
      <c r="G218" s="18" t="s">
        <v>215</v>
      </c>
      <c r="H218" s="18" t="s">
        <v>217</v>
      </c>
      <c r="I218" s="18" t="s">
        <v>218</v>
      </c>
      <c r="J218" s="24">
        <f t="shared" si="49"/>
        <v>336.8</v>
      </c>
      <c r="K218" s="17">
        <f t="shared" si="49"/>
        <v>336.7</v>
      </c>
      <c r="L218" s="27">
        <f t="shared" si="49"/>
        <v>336.7</v>
      </c>
      <c r="M218" s="20">
        <f t="shared" si="44"/>
        <v>99.970308788598572</v>
      </c>
      <c r="N218" s="20">
        <f t="shared" si="45"/>
        <v>100</v>
      </c>
    </row>
    <row r="219" spans="1:14" s="52" customFormat="1" ht="25.5" customHeight="1" x14ac:dyDescent="0.2">
      <c r="A219" s="82" t="s">
        <v>219</v>
      </c>
      <c r="B219" s="83"/>
      <c r="C219" s="83"/>
      <c r="D219" s="83"/>
      <c r="E219" s="84"/>
      <c r="F219" s="17">
        <v>887</v>
      </c>
      <c r="G219" s="18" t="s">
        <v>215</v>
      </c>
      <c r="H219" s="18" t="s">
        <v>217</v>
      </c>
      <c r="I219" s="18" t="s">
        <v>220</v>
      </c>
      <c r="J219" s="24">
        <v>336.8</v>
      </c>
      <c r="K219" s="17">
        <v>336.7</v>
      </c>
      <c r="L219" s="27">
        <v>336.7</v>
      </c>
      <c r="M219" s="20">
        <f t="shared" si="44"/>
        <v>99.970308788598572</v>
      </c>
      <c r="N219" s="20">
        <f t="shared" si="45"/>
        <v>100</v>
      </c>
    </row>
    <row r="220" spans="1:14" s="52" customFormat="1" ht="21" customHeight="1" x14ac:dyDescent="0.2">
      <c r="A220" s="130" t="s">
        <v>221</v>
      </c>
      <c r="B220" s="131"/>
      <c r="C220" s="131"/>
      <c r="D220" s="132"/>
      <c r="E220" s="62"/>
      <c r="F220" s="22">
        <v>887</v>
      </c>
      <c r="G220" s="29" t="s">
        <v>222</v>
      </c>
      <c r="H220" s="29"/>
      <c r="I220" s="29"/>
      <c r="J220" s="31">
        <f t="shared" ref="J220:L222" si="50">J221</f>
        <v>1158.8</v>
      </c>
      <c r="K220" s="22">
        <f t="shared" si="50"/>
        <v>1158.8</v>
      </c>
      <c r="L220" s="32">
        <f t="shared" si="50"/>
        <v>1158.8</v>
      </c>
      <c r="M220" s="33">
        <f t="shared" si="44"/>
        <v>100</v>
      </c>
      <c r="N220" s="33">
        <f t="shared" si="45"/>
        <v>100</v>
      </c>
    </row>
    <row r="221" spans="1:14" s="52" customFormat="1" ht="176.25" customHeight="1" x14ac:dyDescent="0.2">
      <c r="A221" s="145" t="s">
        <v>251</v>
      </c>
      <c r="B221" s="146"/>
      <c r="C221" s="146"/>
      <c r="D221" s="147"/>
      <c r="E221" s="74"/>
      <c r="F221" s="22">
        <v>887</v>
      </c>
      <c r="G221" s="29" t="s">
        <v>222</v>
      </c>
      <c r="H221" s="29" t="s">
        <v>223</v>
      </c>
      <c r="I221" s="29"/>
      <c r="J221" s="31">
        <f t="shared" si="50"/>
        <v>1158.8</v>
      </c>
      <c r="K221" s="22">
        <f t="shared" si="50"/>
        <v>1158.8</v>
      </c>
      <c r="L221" s="32">
        <f t="shared" si="50"/>
        <v>1158.8</v>
      </c>
      <c r="M221" s="33">
        <f t="shared" si="44"/>
        <v>100</v>
      </c>
      <c r="N221" s="33">
        <f t="shared" si="45"/>
        <v>100</v>
      </c>
    </row>
    <row r="222" spans="1:14" s="52" customFormat="1" ht="25.5" customHeight="1" x14ac:dyDescent="0.2">
      <c r="A222" s="112" t="s">
        <v>241</v>
      </c>
      <c r="B222" s="113"/>
      <c r="C222" s="113"/>
      <c r="D222" s="113"/>
      <c r="E222" s="114"/>
      <c r="F222" s="17">
        <v>887</v>
      </c>
      <c r="G222" s="18" t="s">
        <v>222</v>
      </c>
      <c r="H222" s="18" t="s">
        <v>223</v>
      </c>
      <c r="I222" s="18" t="s">
        <v>218</v>
      </c>
      <c r="J222" s="19">
        <f t="shared" si="50"/>
        <v>1158.8</v>
      </c>
      <c r="K222" s="17">
        <f t="shared" si="50"/>
        <v>1158.8</v>
      </c>
      <c r="L222" s="27">
        <f t="shared" si="50"/>
        <v>1158.8</v>
      </c>
      <c r="M222" s="20">
        <f t="shared" si="44"/>
        <v>100</v>
      </c>
      <c r="N222" s="20">
        <f t="shared" si="45"/>
        <v>100</v>
      </c>
    </row>
    <row r="223" spans="1:14" s="52" customFormat="1" ht="25.5" customHeight="1" x14ac:dyDescent="0.2">
      <c r="A223" s="82" t="s">
        <v>219</v>
      </c>
      <c r="B223" s="83"/>
      <c r="C223" s="83"/>
      <c r="D223" s="83"/>
      <c r="E223" s="84"/>
      <c r="F223" s="17">
        <v>887</v>
      </c>
      <c r="G223" s="18" t="s">
        <v>222</v>
      </c>
      <c r="H223" s="18" t="s">
        <v>223</v>
      </c>
      <c r="I223" s="18" t="s">
        <v>220</v>
      </c>
      <c r="J223" s="19">
        <v>1158.8</v>
      </c>
      <c r="K223" s="17">
        <v>1158.8</v>
      </c>
      <c r="L223" s="27">
        <v>1158.8</v>
      </c>
      <c r="M223" s="20">
        <f t="shared" si="44"/>
        <v>100</v>
      </c>
      <c r="N223" s="20">
        <f t="shared" si="45"/>
        <v>100</v>
      </c>
    </row>
    <row r="224" spans="1:14" s="52" customFormat="1" ht="27.75" customHeight="1" x14ac:dyDescent="0.2">
      <c r="A224" s="130" t="s">
        <v>224</v>
      </c>
      <c r="B224" s="131"/>
      <c r="C224" s="131"/>
      <c r="D224" s="132"/>
      <c r="E224" s="74"/>
      <c r="F224" s="22">
        <v>887</v>
      </c>
      <c r="G224" s="29" t="s">
        <v>225</v>
      </c>
      <c r="H224" s="29"/>
      <c r="I224" s="29"/>
      <c r="J224" s="31">
        <f>J225+J228</f>
        <v>196.2</v>
      </c>
      <c r="K224" s="31">
        <f>K225+K228</f>
        <v>196.3</v>
      </c>
      <c r="L224" s="31">
        <f>L225+L228</f>
        <v>196.2</v>
      </c>
      <c r="M224" s="33">
        <f t="shared" si="44"/>
        <v>100</v>
      </c>
      <c r="N224" s="33">
        <f t="shared" si="45"/>
        <v>99.949057564951588</v>
      </c>
    </row>
    <row r="225" spans="1:14" ht="71.25" customHeight="1" x14ac:dyDescent="0.2">
      <c r="A225" s="127" t="s">
        <v>226</v>
      </c>
      <c r="B225" s="128"/>
      <c r="C225" s="128"/>
      <c r="D225" s="129"/>
      <c r="E225" s="16"/>
      <c r="F225" s="22">
        <v>887</v>
      </c>
      <c r="G225" s="29" t="s">
        <v>225</v>
      </c>
      <c r="H225" s="29" t="s">
        <v>227</v>
      </c>
      <c r="I225" s="18"/>
      <c r="J225" s="19">
        <f t="shared" ref="J225:L226" si="51">J226</f>
        <v>196.2</v>
      </c>
      <c r="K225" s="27">
        <f t="shared" si="51"/>
        <v>196.3</v>
      </c>
      <c r="L225" s="27">
        <f t="shared" si="51"/>
        <v>196.2</v>
      </c>
      <c r="M225" s="20">
        <f t="shared" si="44"/>
        <v>100</v>
      </c>
      <c r="N225" s="20">
        <f t="shared" si="45"/>
        <v>99.949057564951588</v>
      </c>
    </row>
    <row r="226" spans="1:14" ht="27" customHeight="1" x14ac:dyDescent="0.2">
      <c r="A226" s="82" t="s">
        <v>37</v>
      </c>
      <c r="B226" s="83"/>
      <c r="C226" s="83"/>
      <c r="D226" s="83"/>
      <c r="E226" s="84"/>
      <c r="F226" s="17">
        <v>887</v>
      </c>
      <c r="G226" s="18" t="s">
        <v>225</v>
      </c>
      <c r="H226" s="18" t="s">
        <v>227</v>
      </c>
      <c r="I226" s="18" t="s">
        <v>218</v>
      </c>
      <c r="J226" s="19">
        <f t="shared" si="51"/>
        <v>196.2</v>
      </c>
      <c r="K226" s="27">
        <f t="shared" si="51"/>
        <v>196.3</v>
      </c>
      <c r="L226" s="27">
        <f t="shared" si="51"/>
        <v>196.2</v>
      </c>
      <c r="M226" s="20">
        <f t="shared" si="44"/>
        <v>100</v>
      </c>
      <c r="N226" s="20">
        <f t="shared" si="45"/>
        <v>99.949057564951588</v>
      </c>
    </row>
    <row r="227" spans="1:14" ht="24.75" customHeight="1" x14ac:dyDescent="0.2">
      <c r="A227" s="82" t="s">
        <v>219</v>
      </c>
      <c r="B227" s="83"/>
      <c r="C227" s="83"/>
      <c r="D227" s="83"/>
      <c r="E227" s="84"/>
      <c r="F227" s="17">
        <v>887</v>
      </c>
      <c r="G227" s="18" t="s">
        <v>225</v>
      </c>
      <c r="H227" s="18" t="s">
        <v>227</v>
      </c>
      <c r="I227" s="18" t="s">
        <v>220</v>
      </c>
      <c r="J227" s="19">
        <v>196.2</v>
      </c>
      <c r="K227" s="27">
        <v>196.3</v>
      </c>
      <c r="L227" s="27">
        <v>196.2</v>
      </c>
      <c r="M227" s="20">
        <f t="shared" si="44"/>
        <v>100</v>
      </c>
      <c r="N227" s="20">
        <f t="shared" si="45"/>
        <v>99.949057564951588</v>
      </c>
    </row>
    <row r="228" spans="1:14" ht="50.25" hidden="1" customHeight="1" x14ac:dyDescent="0.2">
      <c r="A228" s="127" t="s">
        <v>228</v>
      </c>
      <c r="B228" s="128"/>
      <c r="C228" s="128"/>
      <c r="D228" s="129"/>
      <c r="E228" s="16"/>
      <c r="F228" s="22">
        <v>887</v>
      </c>
      <c r="G228" s="29" t="s">
        <v>225</v>
      </c>
      <c r="H228" s="29" t="s">
        <v>229</v>
      </c>
      <c r="I228" s="18"/>
      <c r="J228" s="19">
        <f t="shared" ref="J228:L229" si="52">J229</f>
        <v>0</v>
      </c>
      <c r="K228" s="27">
        <f t="shared" si="52"/>
        <v>0</v>
      </c>
      <c r="L228" s="27">
        <f t="shared" si="52"/>
        <v>0</v>
      </c>
      <c r="M228" s="20">
        <v>0</v>
      </c>
      <c r="N228" s="20" t="e">
        <f t="shared" si="45"/>
        <v>#DIV/0!</v>
      </c>
    </row>
    <row r="229" spans="1:14" ht="27" hidden="1" customHeight="1" x14ac:dyDescent="0.2">
      <c r="A229" s="82" t="s">
        <v>37</v>
      </c>
      <c r="B229" s="83"/>
      <c r="C229" s="83"/>
      <c r="D229" s="83"/>
      <c r="E229" s="84"/>
      <c r="F229" s="17">
        <v>887</v>
      </c>
      <c r="G229" s="18" t="s">
        <v>225</v>
      </c>
      <c r="H229" s="18" t="s">
        <v>229</v>
      </c>
      <c r="I229" s="18" t="s">
        <v>218</v>
      </c>
      <c r="J229" s="19">
        <f t="shared" si="52"/>
        <v>0</v>
      </c>
      <c r="K229" s="27">
        <f t="shared" si="52"/>
        <v>0</v>
      </c>
      <c r="L229" s="27">
        <f t="shared" si="52"/>
        <v>0</v>
      </c>
      <c r="M229" s="20">
        <v>0</v>
      </c>
      <c r="N229" s="20" t="e">
        <f t="shared" si="45"/>
        <v>#DIV/0!</v>
      </c>
    </row>
    <row r="230" spans="1:14" ht="25.5" hidden="1" customHeight="1" x14ac:dyDescent="0.2">
      <c r="A230" s="82" t="s">
        <v>219</v>
      </c>
      <c r="B230" s="83"/>
      <c r="C230" s="83"/>
      <c r="D230" s="83"/>
      <c r="E230" s="84"/>
      <c r="F230" s="17">
        <v>887</v>
      </c>
      <c r="G230" s="18" t="s">
        <v>225</v>
      </c>
      <c r="H230" s="18" t="s">
        <v>229</v>
      </c>
      <c r="I230" s="18" t="s">
        <v>220</v>
      </c>
      <c r="J230" s="19">
        <v>0</v>
      </c>
      <c r="K230" s="27">
        <v>0</v>
      </c>
      <c r="L230" s="27">
        <v>0</v>
      </c>
      <c r="M230" s="20">
        <v>0</v>
      </c>
      <c r="N230" s="20" t="e">
        <f t="shared" si="45"/>
        <v>#DIV/0!</v>
      </c>
    </row>
    <row r="231" spans="1:14" ht="30" customHeight="1" x14ac:dyDescent="0.2">
      <c r="A231" s="130" t="s">
        <v>230</v>
      </c>
      <c r="B231" s="131"/>
      <c r="C231" s="131"/>
      <c r="D231" s="131"/>
      <c r="E231" s="132"/>
      <c r="F231" s="22">
        <v>887</v>
      </c>
      <c r="G231" s="29" t="s">
        <v>231</v>
      </c>
      <c r="H231" s="29"/>
      <c r="I231" s="29"/>
      <c r="J231" s="31">
        <f t="shared" ref="J231:L234" si="53">J232</f>
        <v>768</v>
      </c>
      <c r="K231" s="32">
        <f t="shared" si="53"/>
        <v>768</v>
      </c>
      <c r="L231" s="32">
        <f t="shared" si="53"/>
        <v>768</v>
      </c>
      <c r="M231" s="33">
        <f t="shared" ref="M231:M236" si="54">L231/J231*100</f>
        <v>100</v>
      </c>
      <c r="N231" s="33">
        <f t="shared" si="45"/>
        <v>100</v>
      </c>
    </row>
    <row r="232" spans="1:14" ht="25.5" customHeight="1" x14ac:dyDescent="0.25">
      <c r="A232" s="151" t="s">
        <v>232</v>
      </c>
      <c r="B232" s="152"/>
      <c r="C232" s="152"/>
      <c r="D232" s="152"/>
      <c r="E232" s="153"/>
      <c r="F232" s="22">
        <v>887</v>
      </c>
      <c r="G232" s="29" t="s">
        <v>233</v>
      </c>
      <c r="H232" s="29" t="s">
        <v>234</v>
      </c>
      <c r="I232" s="29"/>
      <c r="J232" s="31">
        <f t="shared" si="53"/>
        <v>768</v>
      </c>
      <c r="K232" s="32">
        <f t="shared" si="53"/>
        <v>768</v>
      </c>
      <c r="L232" s="32">
        <f t="shared" si="53"/>
        <v>768</v>
      </c>
      <c r="M232" s="33">
        <f t="shared" si="54"/>
        <v>100</v>
      </c>
      <c r="N232" s="33">
        <f t="shared" si="45"/>
        <v>100</v>
      </c>
    </row>
    <row r="233" spans="1:14" ht="144" customHeight="1" x14ac:dyDescent="0.2">
      <c r="A233" s="121" t="s">
        <v>235</v>
      </c>
      <c r="B233" s="122"/>
      <c r="C233" s="122"/>
      <c r="D233" s="123"/>
      <c r="E233" s="41"/>
      <c r="F233" s="17">
        <v>887</v>
      </c>
      <c r="G233" s="18" t="s">
        <v>233</v>
      </c>
      <c r="H233" s="18" t="s">
        <v>234</v>
      </c>
      <c r="I233" s="18"/>
      <c r="J233" s="19">
        <f t="shared" si="53"/>
        <v>768</v>
      </c>
      <c r="K233" s="27">
        <f t="shared" si="53"/>
        <v>768</v>
      </c>
      <c r="L233" s="27">
        <f t="shared" si="53"/>
        <v>768</v>
      </c>
      <c r="M233" s="20">
        <f t="shared" si="54"/>
        <v>100</v>
      </c>
      <c r="N233" s="20">
        <f t="shared" si="45"/>
        <v>100</v>
      </c>
    </row>
    <row r="234" spans="1:14" ht="39.75" customHeight="1" x14ac:dyDescent="0.2">
      <c r="A234" s="121" t="s">
        <v>23</v>
      </c>
      <c r="B234" s="122"/>
      <c r="C234" s="122"/>
      <c r="D234" s="122"/>
      <c r="E234" s="123"/>
      <c r="F234" s="17">
        <v>887</v>
      </c>
      <c r="G234" s="18" t="s">
        <v>233</v>
      </c>
      <c r="H234" s="18" t="s">
        <v>234</v>
      </c>
      <c r="I234" s="18" t="s">
        <v>25</v>
      </c>
      <c r="J234" s="19">
        <f t="shared" si="53"/>
        <v>768</v>
      </c>
      <c r="K234" s="27">
        <f t="shared" si="53"/>
        <v>768</v>
      </c>
      <c r="L234" s="27">
        <f t="shared" si="53"/>
        <v>768</v>
      </c>
      <c r="M234" s="20">
        <f t="shared" si="54"/>
        <v>100</v>
      </c>
      <c r="N234" s="20">
        <f t="shared" si="45"/>
        <v>100</v>
      </c>
    </row>
    <row r="235" spans="1:14" ht="45" customHeight="1" x14ac:dyDescent="0.2">
      <c r="A235" s="82" t="s">
        <v>26</v>
      </c>
      <c r="B235" s="83"/>
      <c r="C235" s="83"/>
      <c r="D235" s="84"/>
      <c r="E235" s="42"/>
      <c r="F235" s="17">
        <v>887</v>
      </c>
      <c r="G235" s="18" t="s">
        <v>233</v>
      </c>
      <c r="H235" s="18" t="s">
        <v>234</v>
      </c>
      <c r="I235" s="18" t="s">
        <v>27</v>
      </c>
      <c r="J235" s="19">
        <v>768</v>
      </c>
      <c r="K235" s="27">
        <v>768</v>
      </c>
      <c r="L235" s="27">
        <v>768</v>
      </c>
      <c r="M235" s="20">
        <f t="shared" si="54"/>
        <v>100</v>
      </c>
      <c r="N235" s="20">
        <f t="shared" si="45"/>
        <v>100</v>
      </c>
    </row>
    <row r="236" spans="1:14" s="52" customFormat="1" ht="27.75" customHeight="1" x14ac:dyDescent="0.2">
      <c r="A236" s="148" t="s">
        <v>236</v>
      </c>
      <c r="B236" s="149"/>
      <c r="C236" s="149"/>
      <c r="D236" s="150"/>
      <c r="E236" s="29"/>
      <c r="F236" s="29"/>
      <c r="G236" s="29"/>
      <c r="H236" s="29"/>
      <c r="I236" s="29"/>
      <c r="J236" s="31">
        <f>J29+J7</f>
        <v>224291</v>
      </c>
      <c r="K236" s="31">
        <f>K29+K7</f>
        <v>227918</v>
      </c>
      <c r="L236" s="31">
        <f>L29+L7</f>
        <v>227874.60000000003</v>
      </c>
      <c r="M236" s="31">
        <f t="shared" si="54"/>
        <v>101.59774578560889</v>
      </c>
      <c r="N236" s="31">
        <f t="shared" si="45"/>
        <v>99.980958063865089</v>
      </c>
    </row>
    <row r="237" spans="1:14" ht="9" customHeight="1" x14ac:dyDescent="0.2"/>
    <row r="238" spans="1:14" hidden="1" x14ac:dyDescent="0.2">
      <c r="J238" s="2">
        <v>57891.9</v>
      </c>
      <c r="K238" s="3">
        <v>57811.199999999997</v>
      </c>
      <c r="L238" s="1">
        <v>57789.7</v>
      </c>
    </row>
    <row r="239" spans="1:14" hidden="1" x14ac:dyDescent="0.2">
      <c r="J239" s="2">
        <f>J236-J238</f>
        <v>166399.1</v>
      </c>
      <c r="K239" s="75">
        <f>K236-K238</f>
        <v>170106.8</v>
      </c>
      <c r="L239" s="2">
        <f>L236-L238</f>
        <v>170084.90000000002</v>
      </c>
    </row>
    <row r="241" spans="11:12" x14ac:dyDescent="0.2">
      <c r="K241" s="2"/>
      <c r="L241" s="2"/>
    </row>
  </sheetData>
  <mergeCells count="242">
    <mergeCell ref="A82:D82"/>
    <mergeCell ref="A83:D83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94:E94"/>
    <mergeCell ref="A95:E95"/>
    <mergeCell ref="A93:D93"/>
    <mergeCell ref="A96:D96"/>
    <mergeCell ref="A97:D97"/>
    <mergeCell ref="A98:D98"/>
    <mergeCell ref="A99:D99"/>
    <mergeCell ref="A100:D100"/>
    <mergeCell ref="A101:D101"/>
    <mergeCell ref="A102:D102"/>
    <mergeCell ref="A104:D104"/>
    <mergeCell ref="A109:D109"/>
    <mergeCell ref="A110:D110"/>
    <mergeCell ref="A108:E108"/>
    <mergeCell ref="A105:E105"/>
    <mergeCell ref="A107:D107"/>
    <mergeCell ref="A106:D106"/>
    <mergeCell ref="A103:E103"/>
    <mergeCell ref="A117:E117"/>
    <mergeCell ref="A118:D118"/>
    <mergeCell ref="A119:D119"/>
    <mergeCell ref="A120:D120"/>
    <mergeCell ref="A121:D121"/>
    <mergeCell ref="A116:D116"/>
    <mergeCell ref="A115:D115"/>
    <mergeCell ref="A114:E114"/>
    <mergeCell ref="A113:D113"/>
    <mergeCell ref="A112:D112"/>
    <mergeCell ref="A111:E111"/>
    <mergeCell ref="A165:D165"/>
    <mergeCell ref="A166:D166"/>
    <mergeCell ref="A167:D167"/>
    <mergeCell ref="A168:D168"/>
    <mergeCell ref="A169:D169"/>
    <mergeCell ref="A170:D170"/>
    <mergeCell ref="A171:D171"/>
    <mergeCell ref="A161:D161"/>
    <mergeCell ref="A160:D160"/>
    <mergeCell ref="A159:D159"/>
    <mergeCell ref="A158:D158"/>
    <mergeCell ref="A157:D157"/>
    <mergeCell ref="A149:E149"/>
    <mergeCell ref="A148:D148"/>
    <mergeCell ref="A151:E151"/>
    <mergeCell ref="A152:E152"/>
    <mergeCell ref="A150:D150"/>
    <mergeCell ref="A153:E153"/>
    <mergeCell ref="A154:D154"/>
    <mergeCell ref="A156:E156"/>
    <mergeCell ref="A155:D155"/>
    <mergeCell ref="A135:D135"/>
    <mergeCell ref="A122:D122"/>
    <mergeCell ref="A123:D123"/>
    <mergeCell ref="A124:D124"/>
    <mergeCell ref="A125:D125"/>
    <mergeCell ref="A126:D126"/>
    <mergeCell ref="A127:D127"/>
    <mergeCell ref="A128:D128"/>
    <mergeCell ref="A129:D129"/>
    <mergeCell ref="A130:D130"/>
    <mergeCell ref="A131:D131"/>
    <mergeCell ref="A132:D132"/>
    <mergeCell ref="A133:D133"/>
    <mergeCell ref="A134:D134"/>
    <mergeCell ref="A136:D136"/>
    <mergeCell ref="A137:D137"/>
    <mergeCell ref="A138:D138"/>
    <mergeCell ref="A139:D139"/>
    <mergeCell ref="A140:D140"/>
    <mergeCell ref="A141:D141"/>
    <mergeCell ref="A142:D142"/>
    <mergeCell ref="A143:D143"/>
    <mergeCell ref="A178:D178"/>
    <mergeCell ref="A179:D179"/>
    <mergeCell ref="A180:D180"/>
    <mergeCell ref="A181:D181"/>
    <mergeCell ref="A185:D185"/>
    <mergeCell ref="A187:D187"/>
    <mergeCell ref="A186:E186"/>
    <mergeCell ref="A144:D144"/>
    <mergeCell ref="A172:D172"/>
    <mergeCell ref="A173:D173"/>
    <mergeCell ref="A174:D174"/>
    <mergeCell ref="A175:D175"/>
    <mergeCell ref="A176:D176"/>
    <mergeCell ref="A177:D177"/>
    <mergeCell ref="A164:D164"/>
    <mergeCell ref="A163:D163"/>
    <mergeCell ref="A162:D162"/>
    <mergeCell ref="A145:D145"/>
    <mergeCell ref="A146:D146"/>
    <mergeCell ref="A147:D147"/>
    <mergeCell ref="A188:D188"/>
    <mergeCell ref="A189:D189"/>
    <mergeCell ref="A190:E190"/>
    <mergeCell ref="A184:D184"/>
    <mergeCell ref="A183:D183"/>
    <mergeCell ref="A182:D182"/>
    <mergeCell ref="A196:E196"/>
    <mergeCell ref="A202:D202"/>
    <mergeCell ref="A203:D203"/>
    <mergeCell ref="A201:D201"/>
    <mergeCell ref="A194:E194"/>
    <mergeCell ref="A193:E193"/>
    <mergeCell ref="A197:D197"/>
    <mergeCell ref="A198:D198"/>
    <mergeCell ref="A199:D199"/>
    <mergeCell ref="A195:D195"/>
    <mergeCell ref="A192:E192"/>
    <mergeCell ref="A200:D200"/>
    <mergeCell ref="A191:E191"/>
    <mergeCell ref="A204:D204"/>
    <mergeCell ref="A205:D205"/>
    <mergeCell ref="A206:D206"/>
    <mergeCell ref="A207:E207"/>
    <mergeCell ref="A208:E208"/>
    <mergeCell ref="A209:E209"/>
    <mergeCell ref="A210:E210"/>
    <mergeCell ref="A211:D211"/>
    <mergeCell ref="A212:D212"/>
    <mergeCell ref="A234:E234"/>
    <mergeCell ref="A235:D235"/>
    <mergeCell ref="A236:D236"/>
    <mergeCell ref="A233:D233"/>
    <mergeCell ref="A232:E232"/>
    <mergeCell ref="A231:E231"/>
    <mergeCell ref="A230:E230"/>
    <mergeCell ref="A229:E229"/>
    <mergeCell ref="A228:D228"/>
    <mergeCell ref="A227:E227"/>
    <mergeCell ref="A226:E226"/>
    <mergeCell ref="A225:D225"/>
    <mergeCell ref="A224:D224"/>
    <mergeCell ref="A220:D220"/>
    <mergeCell ref="A221:D221"/>
    <mergeCell ref="A222:E222"/>
    <mergeCell ref="A223:E223"/>
    <mergeCell ref="A219:E219"/>
    <mergeCell ref="A218:E218"/>
    <mergeCell ref="A217:D217"/>
    <mergeCell ref="A216:D216"/>
    <mergeCell ref="A215:D215"/>
    <mergeCell ref="A214:D214"/>
    <mergeCell ref="A213:D213"/>
    <mergeCell ref="A41:D41"/>
    <mergeCell ref="A40:D40"/>
    <mergeCell ref="A39:D39"/>
    <mergeCell ref="A75:D75"/>
    <mergeCell ref="A76:D76"/>
    <mergeCell ref="A77:D77"/>
    <mergeCell ref="A78:D78"/>
    <mergeCell ref="A79:D79"/>
    <mergeCell ref="A80:D80"/>
    <mergeCell ref="A81:D81"/>
    <mergeCell ref="A51:D51"/>
    <mergeCell ref="A52:D52"/>
    <mergeCell ref="A53:D53"/>
    <mergeCell ref="A54:D54"/>
    <mergeCell ref="A61:D61"/>
    <mergeCell ref="A62:D62"/>
    <mergeCell ref="A63:D63"/>
    <mergeCell ref="A64:D64"/>
    <mergeCell ref="A72:D72"/>
    <mergeCell ref="A73:D73"/>
    <mergeCell ref="A74:D74"/>
    <mergeCell ref="A48:E48"/>
    <mergeCell ref="A45:D45"/>
    <mergeCell ref="A46:E46"/>
    <mergeCell ref="A47:D47"/>
    <mergeCell ref="A44:D44"/>
    <mergeCell ref="A43:D43"/>
    <mergeCell ref="A60:E60"/>
    <mergeCell ref="A59:E59"/>
    <mergeCell ref="A58:D58"/>
    <mergeCell ref="A57:D57"/>
    <mergeCell ref="A56:D56"/>
    <mergeCell ref="A55:D55"/>
    <mergeCell ref="A49:D49"/>
    <mergeCell ref="A50:D50"/>
    <mergeCell ref="A65:D65"/>
    <mergeCell ref="A66:D66"/>
    <mergeCell ref="A67:D67"/>
    <mergeCell ref="A71:E71"/>
    <mergeCell ref="A69:D69"/>
    <mergeCell ref="A68:E68"/>
    <mergeCell ref="A33:E33"/>
    <mergeCell ref="A32:E32"/>
    <mergeCell ref="A31:D31"/>
    <mergeCell ref="A38:D38"/>
    <mergeCell ref="A37:D37"/>
    <mergeCell ref="A36:D36"/>
    <mergeCell ref="A35:D35"/>
    <mergeCell ref="A34:D34"/>
    <mergeCell ref="A70:D70"/>
    <mergeCell ref="A42:D42"/>
    <mergeCell ref="A30:E30"/>
    <mergeCell ref="A29:E29"/>
    <mergeCell ref="A28:D28"/>
    <mergeCell ref="A27:E27"/>
    <mergeCell ref="A26:E26"/>
    <mergeCell ref="A25:E25"/>
    <mergeCell ref="A24:E24"/>
    <mergeCell ref="A23:E23"/>
    <mergeCell ref="A22:D22"/>
    <mergeCell ref="A21:D21"/>
    <mergeCell ref="A20:E20"/>
    <mergeCell ref="A19:E19"/>
    <mergeCell ref="A18:E18"/>
    <mergeCell ref="A17:E17"/>
    <mergeCell ref="A16:E16"/>
    <mergeCell ref="A15:D15"/>
    <mergeCell ref="A14:D14"/>
    <mergeCell ref="A13:E13"/>
    <mergeCell ref="H1:N1"/>
    <mergeCell ref="A12:D12"/>
    <mergeCell ref="A11:E11"/>
    <mergeCell ref="A10:E10"/>
    <mergeCell ref="A9:E9"/>
    <mergeCell ref="A8:E8"/>
    <mergeCell ref="A7:E7"/>
    <mergeCell ref="A3:N3"/>
    <mergeCell ref="M4:N4"/>
    <mergeCell ref="M5:N5"/>
    <mergeCell ref="L5:L6"/>
    <mergeCell ref="F5:F6"/>
    <mergeCell ref="A5:E6"/>
    <mergeCell ref="G5:G6"/>
    <mergeCell ref="H5:H6"/>
    <mergeCell ref="I5:I6"/>
    <mergeCell ref="J5:J6"/>
    <mergeCell ref="K5:K6"/>
  </mergeCells>
  <pageMargins left="0.39370077848434398" right="0" top="0.19685038924217199" bottom="0.19685038924217199" header="0.31496062874794001" footer="0.31496062874794001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2024</vt:lpstr>
      <vt:lpstr>Лист2</vt:lpstr>
      <vt:lpstr>Лист3</vt:lpstr>
      <vt:lpstr>'2024'!Область_печати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cp:lastPrinted>2025-04-16T14:48:50Z</cp:lastPrinted>
  <dcterms:modified xsi:type="dcterms:W3CDTF">2025-05-21T11:50:19Z</dcterms:modified>
</cp:coreProperties>
</file>