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<sst xmlns="http://schemas.openxmlformats.org/spreadsheetml/2006/main" count="755" uniqueCount="216">
  <si>
    <t>Код целевой статьи</t>
  </si>
  <si>
    <t>0103</t>
  </si>
  <si>
    <t>0104</t>
  </si>
  <si>
    <t>0309</t>
  </si>
  <si>
    <t>0707</t>
  </si>
  <si>
    <t>Культура</t>
  </si>
  <si>
    <t>0801</t>
  </si>
  <si>
    <t>Периодическая печать и издательства</t>
  </si>
  <si>
    <t>0102</t>
  </si>
  <si>
    <t>ОБРАЗОВАНИЕ</t>
  </si>
  <si>
    <t>002 01 00</t>
  </si>
  <si>
    <t>002 05 00</t>
  </si>
  <si>
    <t>Благоустройство</t>
  </si>
  <si>
    <t>0503</t>
  </si>
  <si>
    <t>600 01 01</t>
  </si>
  <si>
    <t>600 01 03</t>
  </si>
  <si>
    <t>Молодежная политика и оздоровление детей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</si>
  <si>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</si>
  <si>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</si>
  <si>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</si>
  <si>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Функционирование законодательных (представительных) органов  местного самоуправления</t>
  </si>
  <si>
    <t>Резервные фонды</t>
  </si>
  <si>
    <t>ЖИЛИЩНО - КОММУНАЛЬНОЕ   ХОЗЯЙСТВО</t>
  </si>
  <si>
    <t>1004</t>
  </si>
  <si>
    <t>СОЦИАЛЬНАЯ ПОЛИТИКА</t>
  </si>
  <si>
    <t>0111</t>
  </si>
  <si>
    <t>Охрана семьи и детства</t>
  </si>
  <si>
    <t>1202</t>
  </si>
  <si>
    <t>СРЕДСТВА МАССОВОЙ ИНФОРМАЦИИ</t>
  </si>
  <si>
    <t>Общеэкономические вопросы</t>
  </si>
  <si>
    <t>0401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</si>
  <si>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</si>
  <si>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</si>
  <si>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</si>
  <si>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НАЦИОНАЛЬНАЯ ЭКОНОМИКА</t>
  </si>
  <si>
    <t>240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</si>
  <si>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</si>
  <si>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Резервный фонд Местной администрации</t>
  </si>
  <si>
    <t>ДОРОЖНОЕ ХОЗЯЙСТВО                              (ДОРОЖНЫЕ ФОНДЫ)</t>
  </si>
  <si>
    <t>0409</t>
  </si>
  <si>
    <t xml:space="preserve">Дорожное хозяйство          </t>
  </si>
  <si>
    <t>Благоустройство  территории муниципального образования, связанное с обеспечением санитарного благополучия населения</t>
  </si>
  <si>
    <t>Озеленение территории муниципального образования</t>
  </si>
  <si>
    <t>Прочие мероприятия в области благоустройства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</si>
  <si>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</si>
  <si>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</si>
  <si>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Иные бюджетные ассигнования</t>
  </si>
  <si>
    <t>431 03 00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</si>
  <si>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</si>
  <si>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</si>
  <si>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</si>
  <si>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0107</t>
  </si>
  <si>
    <t>Проведение выборов в представительные органы муниципального образования</t>
  </si>
  <si>
    <t>ВСЕГО РАСХОДОВ</t>
  </si>
  <si>
    <t>1003</t>
  </si>
  <si>
    <t>100</t>
  </si>
  <si>
    <t>200</t>
  </si>
  <si>
    <t>800</t>
  </si>
  <si>
    <t>Код раздела/ подраз-  дела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</si>
  <si>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</si>
  <si>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</si>
  <si>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300</t>
  </si>
  <si>
    <t>Социальные обеспечение и иные выплаты гражданам</t>
  </si>
  <si>
    <t>0705</t>
  </si>
  <si>
    <t>Уплата налогов, сборов и иных платежей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</si>
  <si>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</si>
  <si>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</si>
  <si>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</si>
  <si>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850</t>
  </si>
  <si>
    <t>110</t>
  </si>
  <si>
    <t>Расходы на выплату персоналу казенных учреждений</t>
  </si>
  <si>
    <t>310</t>
  </si>
  <si>
    <t>Публичные нормативные социальные выплаты гражданам</t>
  </si>
  <si>
    <t>Социальное  выплаты гражданам, кроме публичных нормативных социальных выплат</t>
  </si>
  <si>
    <t>Расходы на членов избирательной комиссии муниципального образования</t>
  </si>
  <si>
    <t>810</t>
  </si>
  <si>
    <t>870</t>
  </si>
  <si>
    <t>Расходы на выплату персоналу государственных (муниципальных) органов</t>
  </si>
  <si>
    <t>Расходы по выполнению ведомственной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</si>
  <si>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ведомственной целевой программы по участию в деятельности по профилактике правонарушений в Санкт-Петербурге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</si>
  <si>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</si>
  <si>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по организации в установленном порядке сбора и обмена информаций в области защиты населения и территорий от чрезвычайных ситуаций природного и техногенного характера, гражданская оборона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</si>
  <si>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</si>
  <si>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00200 00031</t>
  </si>
  <si>
    <t>07000 00061</t>
  </si>
  <si>
    <t>09200 00441</t>
  </si>
  <si>
    <t>79500 00491</t>
  </si>
  <si>
    <t>79500 00511</t>
  </si>
  <si>
    <t>79500 00531</t>
  </si>
  <si>
    <t>79500 00521</t>
  </si>
  <si>
    <t>21900 00081</t>
  </si>
  <si>
    <t>21900 00091</t>
  </si>
  <si>
    <t>51000 00101</t>
  </si>
  <si>
    <t>31500 00111</t>
  </si>
  <si>
    <t>60000 00131</t>
  </si>
  <si>
    <t>60000 00140</t>
  </si>
  <si>
    <t>60000 00130</t>
  </si>
  <si>
    <t>60000 00150</t>
  </si>
  <si>
    <t>60000 00151</t>
  </si>
  <si>
    <t>60000 00152</t>
  </si>
  <si>
    <t>60000 00160</t>
  </si>
  <si>
    <t>60000 00161</t>
  </si>
  <si>
    <t>60000 00162</t>
  </si>
  <si>
    <t>60000 00163</t>
  </si>
  <si>
    <t>42800 00181</t>
  </si>
  <si>
    <t>43100 00191</t>
  </si>
  <si>
    <t>45000 00201</t>
  </si>
  <si>
    <t>50500 00231</t>
  </si>
  <si>
    <t>45700 00251</t>
  </si>
  <si>
    <t>00200 00010</t>
  </si>
  <si>
    <t>00200 00021</t>
  </si>
  <si>
    <t>00200 00022</t>
  </si>
  <si>
    <t>Расходы 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</si>
  <si>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</si>
  <si>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</si>
  <si>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00200 G0850</t>
  </si>
  <si>
    <t>09200 G0100</t>
  </si>
  <si>
    <t>60000 G3160</t>
  </si>
  <si>
    <t>51100 G0860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</si>
  <si>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</si>
  <si>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Код вида расходов</t>
  </si>
  <si>
    <t>Код ГРБС</t>
  </si>
  <si>
    <t>Благоустройство придомовых территорий и дворовых территорий</t>
  </si>
  <si>
    <t>Социальное обеспечение населения</t>
  </si>
  <si>
    <t>Расходы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</si>
  <si>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 выборных должностных лиц местного самоуправления), осуществляющих свои полномочия на постоянной основе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</si>
  <si>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</si>
  <si>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</si>
  <si>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0100</t>
  </si>
  <si>
    <t>0300</t>
  </si>
  <si>
    <t>0400</t>
  </si>
  <si>
    <t>0500</t>
  </si>
  <si>
    <t>0700</t>
  </si>
  <si>
    <t>1000</t>
  </si>
  <si>
    <t>0800</t>
  </si>
  <si>
    <t>1200</t>
  </si>
  <si>
    <t>План с учетом изменений на отчетный год</t>
  </si>
  <si>
    <t>Исполнено с начала года</t>
  </si>
  <si>
    <t>% исполнения</t>
  </si>
  <si>
    <t>по утвержденному бюджету</t>
  </si>
  <si>
    <t>к плану с учетом изменен.на отчет период</t>
  </si>
  <si>
    <t>Тыс.руб.</t>
  </si>
  <si>
    <t>Утверждено по бюджету</t>
  </si>
  <si>
    <t>Муниципальный Совет муниципального образования поселок Репино (931)</t>
  </si>
  <si>
    <t>Местная администрация муниципального образования поселок Репино (887)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</si>
  <si>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</si>
  <si>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60000 00132</t>
  </si>
  <si>
    <t>Расходы на текущий ремонт придомовых территорий и дворовых территорий, включая проезды и выезды, пешеходные дорожки</t>
  </si>
  <si>
    <t>60000 00133</t>
  </si>
  <si>
    <t>60000 00143</t>
  </si>
  <si>
    <t>60000 00134</t>
  </si>
  <si>
    <t>51100 G0870</t>
  </si>
  <si>
    <t>Другие вопросы в области национальной безопасности и правоохранительной деятельности</t>
  </si>
  <si>
    <t>0314</t>
  </si>
  <si>
    <t>Расходы  по  выполнению ведомственной целевой программы по участию в 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</si>
  <si>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79500 00551</t>
  </si>
  <si>
    <t>79500 00591</t>
  </si>
  <si>
    <t>1001</t>
  </si>
  <si>
    <t>50500 00232</t>
  </si>
  <si>
    <t>60000 00135</t>
  </si>
  <si>
    <t>Размещение и содержание наружной информации в части указателей, информационных щитов и стендов</t>
  </si>
  <si>
    <t>60000 00164</t>
  </si>
  <si>
    <t>Пенсионное обеспечение населения</t>
  </si>
  <si>
    <t>00200 00032</t>
  </si>
  <si>
    <t>Расходы на 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</si>
  <si>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02001 00051</t>
  </si>
  <si>
    <t>00207 00052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</si>
  <si>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</si>
  <si>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органов местного самоуправления</t>
  </si>
  <si>
    <t>Обеспечение проведения выборов и референдумов</t>
  </si>
  <si>
    <t>0113</t>
  </si>
  <si>
    <t>60000 00144</t>
  </si>
  <si>
    <t>Расходы на размещение и содержание наружной информации в части указателей, информационных щитов и стендов.</t>
  </si>
  <si>
    <t>60000 00145</t>
  </si>
  <si>
    <t>Расходы на обеспечение проектирования благоустройства при размещении элементов благоустройства.</t>
  </si>
  <si>
    <t>ДРУГИЕ ВОПРОСЫ В ОБЛАСТИ ОБРАЗОВАНИЯ</t>
  </si>
  <si>
    <t xml:space="preserve">Расходы на осуществление защиты прав потребителей и содействию развития 
малого бизнеса на территории внутригородского муниципального образования Санкт-Петербурга 
</t>
  </si>
  <si>
    <t>0709</t>
  </si>
  <si>
    <t>79500 00592</t>
  </si>
  <si>
    <t>0000000000</t>
  </si>
  <si>
    <t>79500 00522</t>
  </si>
  <si>
    <t>244</t>
  </si>
  <si>
    <t>000</t>
  </si>
  <si>
    <t xml:space="preserve">Расходы на формирование архивных фондов органов местного самоуправления </t>
  </si>
  <si>
    <t>09200 00071</t>
  </si>
  <si>
    <t>Исполнение судебных актов Российской Федерации и мировых соглашений по возмещению вреда, причиненного в результате незаконных действий (бездействия) органов государственной власти (государственных органов) либо должностных лиц этих органов, а также в результате деятельности казенных учреждений</t>
  </si>
  <si>
    <t>831</t>
  </si>
  <si>
    <t>Расходы на 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</si>
  <si>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Расходы на 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</si>
  <si>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Расходы на содержание, в том числе уборку, территорий зеленых насаждений общего пользования местного значения (включая расположенных на них элементов благоустройства), защиту зеленых насаждений на указанных территориях</t>
  </si>
  <si>
    <t>Расходы на размещение контейнерных площадок на внутриквартальных территориях, ремонт элементов благоустройства, расположенных на контейнерных площадках</t>
  </si>
  <si>
    <t>ПРОЕКТ ОТЧЕТ ПО ВЕДОМСТВЕННОЙ СТРУКТУРЕ РАСХОДОВ МЕСТНОГО БЮДЖЕТА МУНИЦИПАЛЬНОГО ОБРАЗОВАНИЯ ГОРОДА ФЕДЕРАЛЬНОГО ЗНАЧЕНИЯ САНКТ-ПЕТЕРБУРГ поселок РЕПИНО за 2021 год</t>
  </si>
  <si>
    <t xml:space="preserve">Приложение № 2 к Проекту Решения МС ВМО поселок Репино №      от       2021г. </t>
  </si>
  <si>
    <t>Расходы по выполнению муниципальной программы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</si>
  <si>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Расходы по выполнению ведомственной целевой программы по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</si>
  <si>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Уплата иных платежей</t>
  </si>
  <si>
    <t>853</t>
  </si>
  <si>
    <t xml:space="preserve">Расходы на проведение паспортизации территории зеленых насаждений общего пользования местного значения на территории муниципального образования, включая проведение учета зеленых насаждений искусственного происхождения иных </t>
  </si>
  <si>
    <t xml:space="preserve">Иные закупки товаров, работ и услуг для обеспечения государственных (муниципальных) нужд </t>
  </si>
  <si>
    <t>Прочие услуги</t>
  </si>
  <si>
    <t>60000 00153</t>
  </si>
  <si>
    <t>Расходы  по  выполнению муниципальной программы по участию в 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</si>
  <si>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испытующих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</si>
  <si>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стендов, планировочного устройства, за исключением велосипедных дорожек; размещение покрытий, в том числе предназначенных для кратковременного и длительного хранения индивидуального автотранспорта, на внутриквартальных территориях необходимого для благоустройства территории муниципального образования</t>
  </si>
  <si>
    <t>Расходы на организацию дополнительных парковочных мест на дворовых территориях</t>
  </si>
  <si>
    <t>Расходы на устройство искусственных неровностей на проездах и въездах на придомовых территориях и дворовых территориях</t>
  </si>
  <si>
    <t>Расходы на организацию и осуществление в соответствии с адресными программами, утвержденными администрациями районов Санкт-Петербурга, 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</si>
  <si>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Расходы по организации работ по компенсационному озеленению, 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общего пользования местного значения</t>
  </si>
  <si>
    <t>Профессиональная подготовка, переподготовка и повышение квалификации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</si>
  <si>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</si>
  <si>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</t>
  </si>
  <si>
    <t>Расходы по назначению, выплате, перерасчету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пенсии за выслугу лет в соответствии с законом Санкт-Петербурга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</si>
  <si>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</si>
  <si>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 xml:space="preserve">Расходы на содержание главы Местной администрации </t>
  </si>
  <si>
    <t>Закупка товаров, работ и услуг для государственных (муниципальных) нужд</t>
  </si>
  <si>
    <t>Защита населения и территорий от чрезвычайных ситуаций природного и техногенного характера, гражданская оборона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</si>
</sst>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_р_."/>
    <numFmt numFmtId="181" formatCode="0.0"/>
    <numFmt numFmtId="182" formatCode="_-* #,##0.0_р_._-;\-* #,##0.0_р_._-;_-* &quot;-&quot;?_р_._-;_-@_-"/>
    <numFmt numFmtId="183" formatCode="#,##0.0_р_.;\-#,##0.0_р_."/>
    <numFmt numFmtId="184" formatCode="#,##0_р_.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000000000"/>
    <numFmt numFmtId="192" formatCode="#,##0.0"/>
    <numFmt numFmtId="193" formatCode="000000"/>
  </numFmts>
  <fonts count="57">
    <font>
      <sz val="10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justify" wrapText="1"/>
    </xf>
    <xf numFmtId="192" fontId="2" fillId="0" borderId="13" xfId="0" applyNumberFormat="1" applyFont="1" applyFill="1" applyBorder="1" applyAlignment="1">
      <alignment horizont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192" fontId="3" fillId="0" borderId="13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12" xfId="0" applyFont="1" applyBorder="1" applyAlignment="1">
      <alignment vertical="justify" wrapText="1"/>
    </xf>
    <xf numFmtId="0" fontId="2" fillId="0" borderId="0" xfId="0" applyFont="1" applyAlignment="1">
      <alignment/>
    </xf>
    <xf numFmtId="49" fontId="3" fillId="0" borderId="11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justify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9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92" fontId="3" fillId="0" borderId="11" xfId="0" applyNumberFormat="1" applyFont="1" applyFill="1" applyBorder="1" applyAlignment="1">
      <alignment horizontal="center" wrapText="1"/>
    </xf>
    <xf numFmtId="192" fontId="3" fillId="0" borderId="10" xfId="0" applyNumberFormat="1" applyFont="1" applyFill="1" applyBorder="1" applyAlignment="1">
      <alignment horizontal="center"/>
    </xf>
    <xf numFmtId="192" fontId="2" fillId="0" borderId="10" xfId="0" applyNumberFormat="1" applyFont="1" applyFill="1" applyBorder="1" applyAlignment="1">
      <alignment horizontal="center"/>
    </xf>
    <xf numFmtId="192" fontId="2" fillId="0" borderId="16" xfId="0" applyNumberFormat="1" applyFont="1" applyBorder="1" applyAlignment="1">
      <alignment horizontal="center"/>
    </xf>
    <xf numFmtId="192" fontId="3" fillId="0" borderId="16" xfId="0" applyNumberFormat="1" applyFont="1" applyBorder="1" applyAlignment="1">
      <alignment horizontal="center"/>
    </xf>
    <xf numFmtId="192" fontId="2" fillId="0" borderId="17" xfId="0" applyNumberFormat="1" applyFont="1" applyFill="1" applyBorder="1" applyAlignment="1">
      <alignment horizontal="center"/>
    </xf>
    <xf numFmtId="192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4" fillId="33" borderId="11" xfId="0" applyFont="1" applyFill="1" applyBorder="1" applyAlignment="1" applyProtection="1">
      <alignment horizontal="left" wrapText="1"/>
      <protection hidden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22" xfId="0" applyNumberFormat="1" applyFont="1" applyBorder="1" applyAlignment="1">
      <alignment horizontal="center"/>
    </xf>
    <xf numFmtId="192" fontId="3" fillId="0" borderId="23" xfId="0" applyNumberFormat="1" applyFont="1" applyFill="1" applyBorder="1" applyAlignment="1">
      <alignment horizontal="center"/>
    </xf>
    <xf numFmtId="192" fontId="3" fillId="0" borderId="23" xfId="0" applyNumberFormat="1" applyFont="1" applyFill="1" applyBorder="1" applyAlignment="1">
      <alignment horizontal="center" wrapText="1"/>
    </xf>
    <xf numFmtId="192" fontId="3" fillId="0" borderId="24" xfId="0" applyNumberFormat="1" applyFont="1" applyFill="1" applyBorder="1" applyAlignment="1">
      <alignment horizontal="center"/>
    </xf>
    <xf numFmtId="192" fontId="3" fillId="0" borderId="25" xfId="0" applyNumberFormat="1" applyFont="1" applyBorder="1" applyAlignment="1">
      <alignment horizontal="center"/>
    </xf>
    <xf numFmtId="192" fontId="3" fillId="0" borderId="0" xfId="0" applyNumberFormat="1" applyFont="1" applyFill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/>
    </xf>
    <xf numFmtId="49" fontId="55" fillId="0" borderId="11" xfId="0" applyNumberFormat="1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/>
    </xf>
    <xf numFmtId="49" fontId="56" fillId="0" borderId="11" xfId="0" applyNumberFormat="1" applyFont="1" applyBorder="1" applyAlignment="1">
      <alignment horizontal="center" wrapText="1"/>
    </xf>
    <xf numFmtId="192" fontId="2" fillId="0" borderId="26" xfId="0" applyNumberFormat="1" applyFont="1" applyFill="1" applyBorder="1" applyAlignment="1">
      <alignment horizontal="center"/>
    </xf>
    <xf numFmtId="192" fontId="3" fillId="0" borderId="16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/>
    </xf>
    <xf numFmtId="0" fontId="3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vertical="justify" wrapText="1"/>
    </xf>
    <xf numFmtId="0" fontId="1" fillId="0" borderId="13" xfId="0" applyFont="1" applyBorder="1" applyAlignment="1">
      <alignment horizontal="left" vertical="justify"/>
    </xf>
    <xf numFmtId="0" fontId="6" fillId="0" borderId="12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 vertical="justify" wrapText="1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3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6" fillId="0" borderId="13" xfId="0" applyFont="1" applyBorder="1" applyAlignment="1">
      <alignment horizontal="left" vertical="justify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 wrapText="1"/>
    </xf>
    <xf numFmtId="192" fontId="7" fillId="0" borderId="10" xfId="0" applyNumberFormat="1" applyFont="1" applyFill="1" applyBorder="1" applyAlignment="1">
      <alignment horizontal="center"/>
    </xf>
    <xf numFmtId="192" fontId="7" fillId="0" borderId="16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0" fontId="7" fillId="0" borderId="12" xfId="0" applyFont="1" applyBorder="1" applyAlignment="1">
      <alignment horizontal="left"/>
    </xf>
    <xf numFmtId="0" fontId="11" fillId="0" borderId="11" xfId="0" applyNumberFormat="1" applyFont="1" applyFill="1" applyBorder="1" applyAlignment="1">
      <alignment horizontal="center" wrapText="1"/>
    </xf>
    <xf numFmtId="192" fontId="11" fillId="0" borderId="10" xfId="0" applyNumberFormat="1" applyFont="1" applyFill="1" applyBorder="1" applyAlignment="1">
      <alignment horizontal="center"/>
    </xf>
    <xf numFmtId="192" fontId="11" fillId="0" borderId="16" xfId="0" applyNumberFormat="1" applyFont="1" applyBorder="1" applyAlignment="1">
      <alignment horizontal="center"/>
    </xf>
    <xf numFmtId="0" fontId="11" fillId="0" borderId="13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left" vertical="justify"/>
    </xf>
    <xf numFmtId="0" fontId="11" fillId="0" borderId="11" xfId="0" applyFont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/>
    </xf>
    <xf numFmtId="192" fontId="11" fillId="0" borderId="10" xfId="0" applyNumberFormat="1" applyFont="1" applyFill="1" applyBorder="1" applyAlignment="1">
      <alignment horizontal="center"/>
    </xf>
    <xf numFmtId="192" fontId="11" fillId="0" borderId="16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wrapText="1"/>
    </xf>
    <xf numFmtId="0" fontId="7" fillId="0" borderId="27" xfId="0" applyNumberFormat="1" applyFont="1" applyFill="1" applyBorder="1" applyAlignment="1">
      <alignment horizontal="center" wrapText="1"/>
    </xf>
    <xf numFmtId="181" fontId="7" fillId="0" borderId="27" xfId="0" applyNumberFormat="1" applyFont="1" applyFill="1" applyBorder="1" applyAlignment="1">
      <alignment horizontal="center" wrapText="1"/>
    </xf>
    <xf numFmtId="181" fontId="7" fillId="0" borderId="27" xfId="0" applyNumberFormat="1" applyFont="1" applyFill="1" applyBorder="1" applyAlignment="1">
      <alignment horizontal="center"/>
    </xf>
    <xf numFmtId="181" fontId="7" fillId="0" borderId="13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/>
    </xf>
    <xf numFmtId="181" fontId="2" fillId="0" borderId="13" xfId="0" applyNumberFormat="1" applyFon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2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justify" wrapText="1"/>
    </xf>
    <xf numFmtId="0" fontId="9" fillId="0" borderId="12" xfId="0" applyFont="1" applyBorder="1" applyAlignment="1">
      <alignment horizontal="left" vertical="justify" wrapText="1"/>
    </xf>
    <xf numFmtId="0" fontId="2" fillId="0" borderId="28" xfId="0" applyFont="1" applyBorder="1" applyAlignment="1">
      <alignment horizontal="left" vertical="justify" wrapText="1"/>
    </xf>
    <xf numFmtId="0" fontId="2" fillId="0" borderId="12" xfId="0" applyFont="1" applyBorder="1" applyAlignment="1">
      <alignment horizontal="left" vertical="justify" wrapText="1"/>
    </xf>
    <xf numFmtId="0" fontId="7" fillId="0" borderId="28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11" fillId="0" borderId="2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56" fillId="0" borderId="28" xfId="0" applyFont="1" applyBorder="1" applyAlignment="1">
      <alignment horizontal="left" vertical="center" wrapText="1"/>
    </xf>
    <xf numFmtId="0" fontId="56" fillId="0" borderId="12" xfId="0" applyFont="1" applyBorder="1" applyAlignment="1">
      <alignment horizontal="left" vertical="center" wrapText="1"/>
    </xf>
    <xf numFmtId="0" fontId="56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7" fillId="0" borderId="28" xfId="0" applyFont="1" applyBorder="1" applyAlignment="1">
      <alignment horizontal="left" vertical="justify" wrapText="1"/>
    </xf>
    <xf numFmtId="0" fontId="7" fillId="0" borderId="12" xfId="0" applyFont="1" applyBorder="1" applyAlignment="1">
      <alignment horizontal="left" vertical="justify" wrapText="1"/>
    </xf>
    <xf numFmtId="192" fontId="1" fillId="0" borderId="30" xfId="0" applyNumberFormat="1" applyFont="1" applyFill="1" applyBorder="1" applyAlignment="1">
      <alignment horizontal="center" vertical="center" wrapText="1"/>
    </xf>
    <xf numFmtId="192" fontId="1" fillId="0" borderId="31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right" vertical="top" wrapText="1"/>
    </xf>
    <xf numFmtId="192" fontId="1" fillId="0" borderId="30" xfId="0" applyNumberFormat="1" applyFont="1" applyBorder="1" applyAlignment="1">
      <alignment horizontal="center" vertical="center" wrapText="1"/>
    </xf>
    <xf numFmtId="192" fontId="1" fillId="0" borderId="31" xfId="0" applyNumberFormat="1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28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4" fillId="0" borderId="28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vertical="justify" wrapText="1"/>
    </xf>
    <xf numFmtId="0" fontId="6" fillId="0" borderId="3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28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3" fillId="0" borderId="29" xfId="0" applyFont="1" applyBorder="1" applyAlignment="1">
      <alignment horizontal="left" vertical="justify" wrapText="1"/>
    </xf>
    <xf numFmtId="0" fontId="2" fillId="0" borderId="28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9" fontId="2" fillId="0" borderId="42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3" fillId="0" borderId="28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6" fillId="0" borderId="29" xfId="0" applyFont="1" applyBorder="1" applyAlignment="1">
      <alignment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28" xfId="0" applyFont="1" applyBorder="1" applyAlignment="1">
      <alignment horizontal="left" vertical="justify" wrapText="1"/>
    </xf>
    <xf numFmtId="0" fontId="3" fillId="0" borderId="12" xfId="0" applyFont="1" applyBorder="1" applyAlignment="1">
      <alignment horizontal="left" vertical="justify" wrapText="1"/>
    </xf>
    <xf numFmtId="0" fontId="3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wrapText="1"/>
    </xf>
    <xf numFmtId="0" fontId="1" fillId="0" borderId="2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9" fillId="0" borderId="28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9"/>
  <sheetViews>
    <sheetView tabSelected="1" zoomScalePageLayoutView="0" workbookViewId="0" topLeftCell="I97">
      <selection activeCell="T224" sqref="T224"/>
    </sheetView>
  </sheetViews>
  <sheetFormatPr defaultColWidth="9.00390625" defaultRowHeight="12.75"/>
  <cols>
    <col min="1" max="8" width="9.125" style="2" hidden="1" customWidth="1"/>
    <col min="9" max="10" width="9.125" style="2" customWidth="1"/>
    <col min="11" max="11" width="11.75390625" style="2" customWidth="1"/>
    <col min="12" max="12" width="16.00390625" style="2" customWidth="1"/>
    <col min="13" max="13" width="11.25390625" style="2" hidden="1" customWidth="1"/>
    <col min="14" max="14" width="8.75390625" style="2" hidden="1" customWidth="1"/>
    <col min="15" max="15" width="8.25390625" style="2" customWidth="1"/>
    <col min="16" max="16" width="14.375" style="2" customWidth="1"/>
    <col min="17" max="17" width="9.125" style="2" customWidth="1"/>
    <col min="18" max="18" width="14.375" style="34" customWidth="1"/>
    <col min="19" max="19" width="13.375" style="35" bestFit="1" customWidth="1"/>
    <col min="20" max="20" width="10.75390625" style="1" bestFit="1" customWidth="1"/>
    <col min="21" max="21" width="12.375" style="1" customWidth="1"/>
    <col min="22" max="22" width="12.375" style="2" customWidth="1"/>
    <col min="23" max="16384" width="9.125" style="2" customWidth="1"/>
  </cols>
  <sheetData>
    <row r="1" spans="1:22" ht="15.75" customHeight="1">
      <c r="A1" s="167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</row>
    <row r="2" spans="1:22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</row>
    <row r="3" spans="1:22" ht="39.75" customHeight="1">
      <c r="A3" s="3"/>
      <c r="B3" s="3"/>
      <c r="C3" s="3"/>
      <c r="D3" s="3"/>
      <c r="E3" s="3"/>
      <c r="F3" s="3"/>
      <c r="G3" s="3"/>
      <c r="H3" s="3"/>
      <c r="I3" s="182" t="s">
        <v>191</v>
      </c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</row>
    <row r="4" spans="1:22" s="37" customFormat="1" ht="18" customHeight="1" thickBot="1">
      <c r="A4" s="22"/>
      <c r="B4" s="22"/>
      <c r="C4" s="22"/>
      <c r="D4" s="22"/>
      <c r="E4" s="22"/>
      <c r="F4" s="22"/>
      <c r="G4" s="22"/>
      <c r="H4" s="22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153" t="s">
        <v>141</v>
      </c>
      <c r="V4" s="153"/>
    </row>
    <row r="5" spans="9:22" s="4" customFormat="1" ht="51.75" customHeight="1">
      <c r="I5" s="174" t="s">
        <v>59</v>
      </c>
      <c r="J5" s="175"/>
      <c r="K5" s="175"/>
      <c r="L5" s="175"/>
      <c r="M5" s="176"/>
      <c r="N5" s="180" t="s">
        <v>121</v>
      </c>
      <c r="O5" s="154" t="s">
        <v>58</v>
      </c>
      <c r="P5" s="154" t="s">
        <v>0</v>
      </c>
      <c r="Q5" s="154" t="s">
        <v>120</v>
      </c>
      <c r="R5" s="161" t="s">
        <v>142</v>
      </c>
      <c r="S5" s="168" t="s">
        <v>136</v>
      </c>
      <c r="T5" s="170" t="s">
        <v>137</v>
      </c>
      <c r="U5" s="172" t="s">
        <v>138</v>
      </c>
      <c r="V5" s="173"/>
    </row>
    <row r="6" spans="9:22" s="4" customFormat="1" ht="51.75" customHeight="1" thickBot="1">
      <c r="I6" s="177"/>
      <c r="J6" s="178"/>
      <c r="K6" s="178"/>
      <c r="L6" s="178"/>
      <c r="M6" s="179"/>
      <c r="N6" s="181"/>
      <c r="O6" s="155"/>
      <c r="P6" s="155"/>
      <c r="Q6" s="155"/>
      <c r="R6" s="162"/>
      <c r="S6" s="169"/>
      <c r="T6" s="171"/>
      <c r="U6" s="46" t="s">
        <v>139</v>
      </c>
      <c r="V6" s="45" t="s">
        <v>140</v>
      </c>
    </row>
    <row r="7" spans="9:30" ht="33.75" customHeight="1">
      <c r="I7" s="163" t="s">
        <v>143</v>
      </c>
      <c r="J7" s="164"/>
      <c r="K7" s="164"/>
      <c r="L7" s="164"/>
      <c r="M7" s="164"/>
      <c r="N7" s="5">
        <v>931</v>
      </c>
      <c r="O7" s="114"/>
      <c r="P7" s="115"/>
      <c r="Q7" s="115"/>
      <c r="R7" s="117">
        <f>R8</f>
        <v>3092.3</v>
      </c>
      <c r="S7" s="116">
        <f>S8</f>
        <v>3626.3999999999996</v>
      </c>
      <c r="T7" s="116">
        <f>T8</f>
        <v>3626.3999999999996</v>
      </c>
      <c r="U7" s="99">
        <f aca="true" t="shared" si="0" ref="U7:U16">(T7/R7)*100</f>
        <v>117.27193351227241</v>
      </c>
      <c r="V7" s="100">
        <f>(T7/S7)*100</f>
        <v>100</v>
      </c>
      <c r="AD7" s="47"/>
    </row>
    <row r="8" spans="9:22" ht="27" customHeight="1">
      <c r="I8" s="142" t="s">
        <v>19</v>
      </c>
      <c r="J8" s="143"/>
      <c r="K8" s="143"/>
      <c r="L8" s="143"/>
      <c r="M8" s="143"/>
      <c r="N8" s="16">
        <v>931</v>
      </c>
      <c r="O8" s="114" t="s">
        <v>128</v>
      </c>
      <c r="P8" s="60"/>
      <c r="Q8" s="114"/>
      <c r="R8" s="118">
        <f>R9+R15</f>
        <v>3092.3</v>
      </c>
      <c r="S8" s="116">
        <f>S9+S15</f>
        <v>3626.3999999999996</v>
      </c>
      <c r="T8" s="116">
        <f>T9+T15</f>
        <v>3626.3999999999996</v>
      </c>
      <c r="U8" s="99">
        <f t="shared" si="0"/>
        <v>117.27193351227241</v>
      </c>
      <c r="V8" s="100">
        <f aca="true" t="shared" si="1" ref="V8:V69">(T8/S8)*100</f>
        <v>100</v>
      </c>
    </row>
    <row r="9" spans="9:22" ht="41.25" customHeight="1">
      <c r="I9" s="150" t="s">
        <v>18</v>
      </c>
      <c r="J9" s="151"/>
      <c r="K9" s="151"/>
      <c r="L9" s="151"/>
      <c r="M9" s="151"/>
      <c r="N9" s="16">
        <v>931</v>
      </c>
      <c r="O9" s="60" t="s">
        <v>8</v>
      </c>
      <c r="P9" s="60"/>
      <c r="Q9" s="114"/>
      <c r="R9" s="119">
        <f>R10</f>
        <v>1326</v>
      </c>
      <c r="S9" s="98">
        <f>S10</f>
        <v>1326</v>
      </c>
      <c r="T9" s="98">
        <f>T10</f>
        <v>1326</v>
      </c>
      <c r="U9" s="99">
        <f t="shared" si="0"/>
        <v>100</v>
      </c>
      <c r="V9" s="100">
        <f t="shared" si="1"/>
        <v>100</v>
      </c>
    </row>
    <row r="10" spans="9:22" ht="89.25" customHeight="1">
      <c r="I10" s="129" t="s">
        <v>125</v>
      </c>
      <c r="J10" s="130"/>
      <c r="K10" s="130"/>
      <c r="L10" s="130"/>
      <c r="M10" s="130"/>
      <c r="N10" s="12">
        <v>931</v>
      </c>
      <c r="O10" s="13" t="s">
        <v>8</v>
      </c>
      <c r="P10" s="13" t="s">
        <v>109</v>
      </c>
      <c r="Q10" s="13"/>
      <c r="R10" s="120">
        <f>R11+R13</f>
        <v>1326</v>
      </c>
      <c r="S10" s="75">
        <f>S11+S13</f>
        <v>1326</v>
      </c>
      <c r="T10" s="75">
        <f>T11+T13</f>
        <v>1326</v>
      </c>
      <c r="U10" s="39">
        <f t="shared" si="0"/>
        <v>100</v>
      </c>
      <c r="V10" s="42">
        <f t="shared" si="1"/>
        <v>100</v>
      </c>
    </row>
    <row r="11" spans="9:22" ht="60.75" customHeight="1">
      <c r="I11" s="165" t="s">
        <v>209</v>
      </c>
      <c r="J11" s="166"/>
      <c r="K11" s="166"/>
      <c r="L11" s="166"/>
      <c r="M11" s="166"/>
      <c r="N11" s="12">
        <v>931</v>
      </c>
      <c r="O11" s="13" t="s">
        <v>8</v>
      </c>
      <c r="P11" s="13" t="s">
        <v>109</v>
      </c>
      <c r="Q11" s="13" t="s">
        <v>55</v>
      </c>
      <c r="R11" s="120">
        <f>R12</f>
        <v>1326</v>
      </c>
      <c r="S11" s="75">
        <f>S12</f>
        <v>1326</v>
      </c>
      <c r="T11" s="75">
        <f>T12</f>
        <v>1326</v>
      </c>
      <c r="U11" s="39">
        <f t="shared" si="0"/>
        <v>100</v>
      </c>
      <c r="V11" s="42">
        <f t="shared" si="1"/>
        <v>100</v>
      </c>
    </row>
    <row r="12" spans="9:22" ht="26.25" customHeight="1">
      <c r="I12" s="129" t="s">
        <v>65</v>
      </c>
      <c r="J12" s="130"/>
      <c r="K12" s="130"/>
      <c r="L12" s="130"/>
      <c r="M12" s="59"/>
      <c r="N12" s="12">
        <v>931</v>
      </c>
      <c r="O12" s="13" t="s">
        <v>8</v>
      </c>
      <c r="P12" s="13" t="s">
        <v>109</v>
      </c>
      <c r="Q12" s="13" t="s">
        <v>66</v>
      </c>
      <c r="R12" s="120">
        <v>1326</v>
      </c>
      <c r="S12" s="76">
        <v>1326</v>
      </c>
      <c r="T12" s="76">
        <v>1326</v>
      </c>
      <c r="U12" s="39">
        <f t="shared" si="0"/>
        <v>100</v>
      </c>
      <c r="V12" s="42">
        <f t="shared" si="1"/>
        <v>100</v>
      </c>
    </row>
    <row r="13" spans="9:22" ht="38.25" customHeight="1" hidden="1">
      <c r="I13" s="129" t="s">
        <v>60</v>
      </c>
      <c r="J13" s="130"/>
      <c r="K13" s="130"/>
      <c r="L13" s="130"/>
      <c r="M13" s="130"/>
      <c r="N13" s="7">
        <v>931</v>
      </c>
      <c r="O13" s="13" t="s">
        <v>8</v>
      </c>
      <c r="P13" s="13" t="s">
        <v>10</v>
      </c>
      <c r="Q13" s="13" t="s">
        <v>56</v>
      </c>
      <c r="R13" s="120">
        <f>R14</f>
        <v>0</v>
      </c>
      <c r="S13" s="76"/>
      <c r="T13" s="76"/>
      <c r="U13" s="39" t="e">
        <f t="shared" si="0"/>
        <v>#DIV/0!</v>
      </c>
      <c r="V13" s="42" t="e">
        <f t="shared" si="1"/>
        <v>#DIV/0!</v>
      </c>
    </row>
    <row r="14" spans="9:22" ht="41.25" customHeight="1" hidden="1">
      <c r="I14" s="129" t="s">
        <v>67</v>
      </c>
      <c r="J14" s="130"/>
      <c r="K14" s="130"/>
      <c r="L14" s="130"/>
      <c r="M14" s="58"/>
      <c r="N14" s="7">
        <v>931</v>
      </c>
      <c r="O14" s="13" t="s">
        <v>8</v>
      </c>
      <c r="P14" s="13" t="s">
        <v>10</v>
      </c>
      <c r="Q14" s="15" t="s">
        <v>35</v>
      </c>
      <c r="R14" s="120"/>
      <c r="S14" s="76"/>
      <c r="T14" s="76"/>
      <c r="U14" s="39" t="e">
        <f t="shared" si="0"/>
        <v>#DIV/0!</v>
      </c>
      <c r="V14" s="42" t="e">
        <f t="shared" si="1"/>
        <v>#DIV/0!</v>
      </c>
    </row>
    <row r="15" spans="9:22" ht="38.25" customHeight="1">
      <c r="I15" s="150" t="s">
        <v>20</v>
      </c>
      <c r="J15" s="151"/>
      <c r="K15" s="151"/>
      <c r="L15" s="151"/>
      <c r="M15" s="80"/>
      <c r="N15" s="16">
        <v>931</v>
      </c>
      <c r="O15" s="60" t="s">
        <v>1</v>
      </c>
      <c r="P15" s="60"/>
      <c r="Q15" s="114"/>
      <c r="R15" s="119">
        <f>R16+R23+R26+R21</f>
        <v>1766.3</v>
      </c>
      <c r="S15" s="97">
        <f>S16+S23+S26+S21</f>
        <v>2300.3999999999996</v>
      </c>
      <c r="T15" s="97">
        <f>T16+T23+T26+T21</f>
        <v>2300.3999999999996</v>
      </c>
      <c r="U15" s="99">
        <f t="shared" si="0"/>
        <v>130.23835135594177</v>
      </c>
      <c r="V15" s="100">
        <f t="shared" si="1"/>
        <v>100</v>
      </c>
    </row>
    <row r="16" spans="9:22" ht="34.5" customHeight="1">
      <c r="I16" s="129" t="s">
        <v>127</v>
      </c>
      <c r="J16" s="130"/>
      <c r="K16" s="130"/>
      <c r="L16" s="130"/>
      <c r="M16" s="130"/>
      <c r="N16" s="12">
        <v>931</v>
      </c>
      <c r="O16" s="13" t="s">
        <v>1</v>
      </c>
      <c r="P16" s="13" t="s">
        <v>110</v>
      </c>
      <c r="Q16" s="13"/>
      <c r="R16" s="74">
        <f>R20+R18</f>
        <v>1524</v>
      </c>
      <c r="S16" s="75">
        <f>S20+S17+S22</f>
        <v>2058.2</v>
      </c>
      <c r="T16" s="75">
        <f>T20+T17</f>
        <v>2058.2</v>
      </c>
      <c r="U16" s="39">
        <f t="shared" si="0"/>
        <v>135.0524934383202</v>
      </c>
      <c r="V16" s="42">
        <f t="shared" si="1"/>
        <v>100</v>
      </c>
    </row>
    <row r="17" spans="9:22" ht="66" customHeight="1">
      <c r="I17" s="129" t="s">
        <v>209</v>
      </c>
      <c r="J17" s="130"/>
      <c r="K17" s="130"/>
      <c r="L17" s="130"/>
      <c r="M17" s="130"/>
      <c r="N17" s="12">
        <v>931</v>
      </c>
      <c r="O17" s="13" t="s">
        <v>1</v>
      </c>
      <c r="P17" s="13" t="s">
        <v>110</v>
      </c>
      <c r="Q17" s="13" t="s">
        <v>55</v>
      </c>
      <c r="R17" s="74">
        <f>R18</f>
        <v>885.1</v>
      </c>
      <c r="S17" s="75">
        <f>S18</f>
        <v>885.1</v>
      </c>
      <c r="T17" s="75">
        <f>T18</f>
        <v>885.1</v>
      </c>
      <c r="U17" s="39">
        <v>0</v>
      </c>
      <c r="V17" s="42">
        <f>(T17/S17)*100</f>
        <v>100</v>
      </c>
    </row>
    <row r="18" spans="9:22" ht="28.5" customHeight="1">
      <c r="I18" s="129" t="s">
        <v>65</v>
      </c>
      <c r="J18" s="130"/>
      <c r="K18" s="130"/>
      <c r="L18" s="130"/>
      <c r="M18" s="130"/>
      <c r="N18" s="12">
        <v>931</v>
      </c>
      <c r="O18" s="13" t="s">
        <v>1</v>
      </c>
      <c r="P18" s="13" t="s">
        <v>110</v>
      </c>
      <c r="Q18" s="13" t="s">
        <v>66</v>
      </c>
      <c r="R18" s="74">
        <v>885.1</v>
      </c>
      <c r="S18" s="76">
        <v>885.1</v>
      </c>
      <c r="T18" s="76">
        <v>885.1</v>
      </c>
      <c r="U18" s="39">
        <v>0</v>
      </c>
      <c r="V18" s="42">
        <f>(T18/S18)*100</f>
        <v>100</v>
      </c>
    </row>
    <row r="19" spans="9:22" ht="30.75" customHeight="1">
      <c r="I19" s="129" t="s">
        <v>60</v>
      </c>
      <c r="J19" s="130"/>
      <c r="K19" s="130"/>
      <c r="L19" s="130"/>
      <c r="M19" s="130"/>
      <c r="N19" s="12">
        <v>931</v>
      </c>
      <c r="O19" s="13" t="s">
        <v>1</v>
      </c>
      <c r="P19" s="13" t="s">
        <v>110</v>
      </c>
      <c r="Q19" s="13" t="s">
        <v>56</v>
      </c>
      <c r="R19" s="74">
        <f>R20</f>
        <v>638.9</v>
      </c>
      <c r="S19" s="75">
        <f>S20</f>
        <v>1173.1</v>
      </c>
      <c r="T19" s="75">
        <f>T20</f>
        <v>1173.1</v>
      </c>
      <c r="U19" s="39">
        <f>(T19/R19)*100</f>
        <v>183.61245891375802</v>
      </c>
      <c r="V19" s="42">
        <f t="shared" si="1"/>
        <v>100</v>
      </c>
    </row>
    <row r="20" spans="9:22" ht="37.5" customHeight="1">
      <c r="I20" s="129" t="s">
        <v>67</v>
      </c>
      <c r="J20" s="130"/>
      <c r="K20" s="130"/>
      <c r="L20" s="130"/>
      <c r="M20" s="130"/>
      <c r="N20" s="12">
        <v>931</v>
      </c>
      <c r="O20" s="13" t="s">
        <v>1</v>
      </c>
      <c r="P20" s="13" t="s">
        <v>110</v>
      </c>
      <c r="Q20" s="13" t="s">
        <v>35</v>
      </c>
      <c r="R20" s="74">
        <v>638.9</v>
      </c>
      <c r="S20" s="76">
        <v>1173.1</v>
      </c>
      <c r="T20" s="76">
        <v>1173.1</v>
      </c>
      <c r="U20" s="39">
        <f>(T20/R20)*100</f>
        <v>183.61245891375802</v>
      </c>
      <c r="V20" s="42">
        <f t="shared" si="1"/>
        <v>100</v>
      </c>
    </row>
    <row r="21" spans="9:22" ht="18.75" customHeight="1">
      <c r="I21" s="123" t="s">
        <v>46</v>
      </c>
      <c r="J21" s="124"/>
      <c r="K21" s="124"/>
      <c r="L21" s="124"/>
      <c r="M21" s="83"/>
      <c r="N21" s="12">
        <v>887</v>
      </c>
      <c r="O21" s="13" t="s">
        <v>1</v>
      </c>
      <c r="P21" s="13" t="s">
        <v>110</v>
      </c>
      <c r="Q21" s="13" t="s">
        <v>57</v>
      </c>
      <c r="R21" s="74">
        <f>R22</f>
        <v>0.1</v>
      </c>
      <c r="S21" s="75">
        <f>S22</f>
        <v>0</v>
      </c>
      <c r="T21" s="75">
        <f>T22</f>
        <v>0</v>
      </c>
      <c r="U21" s="39">
        <v>0</v>
      </c>
      <c r="V21" s="42">
        <v>0</v>
      </c>
    </row>
    <row r="22" spans="9:22" ht="18" customHeight="1">
      <c r="I22" s="123" t="s">
        <v>64</v>
      </c>
      <c r="J22" s="124"/>
      <c r="K22" s="124"/>
      <c r="L22" s="124"/>
      <c r="M22" s="83"/>
      <c r="N22" s="12">
        <v>887</v>
      </c>
      <c r="O22" s="13" t="s">
        <v>1</v>
      </c>
      <c r="P22" s="13" t="s">
        <v>110</v>
      </c>
      <c r="Q22" s="13" t="s">
        <v>68</v>
      </c>
      <c r="R22" s="74">
        <v>0.1</v>
      </c>
      <c r="S22" s="76">
        <v>0</v>
      </c>
      <c r="T22" s="76">
        <v>0</v>
      </c>
      <c r="U22" s="39">
        <v>0</v>
      </c>
      <c r="V22" s="42">
        <v>0</v>
      </c>
    </row>
    <row r="23" spans="9:22" ht="78.75" customHeight="1">
      <c r="I23" s="129" t="s">
        <v>126</v>
      </c>
      <c r="J23" s="130"/>
      <c r="K23" s="130"/>
      <c r="L23" s="130"/>
      <c r="M23" s="130"/>
      <c r="N23" s="12">
        <v>931</v>
      </c>
      <c r="O23" s="13" t="s">
        <v>1</v>
      </c>
      <c r="P23" s="13" t="s">
        <v>111</v>
      </c>
      <c r="Q23" s="13"/>
      <c r="R23" s="74">
        <f aca="true" t="shared" si="2" ref="R23:T24">R24</f>
        <v>158.2</v>
      </c>
      <c r="S23" s="75">
        <f t="shared" si="2"/>
        <v>158.2</v>
      </c>
      <c r="T23" s="75">
        <f t="shared" si="2"/>
        <v>158.2</v>
      </c>
      <c r="U23" s="39">
        <f aca="true" t="shared" si="3" ref="U23:U29">(T23/R23)*100</f>
        <v>100</v>
      </c>
      <c r="V23" s="42">
        <f t="shared" si="1"/>
        <v>100</v>
      </c>
    </row>
    <row r="24" spans="9:22" ht="26.25" customHeight="1">
      <c r="I24" s="129" t="s">
        <v>62</v>
      </c>
      <c r="J24" s="130"/>
      <c r="K24" s="130"/>
      <c r="L24" s="130"/>
      <c r="M24" s="130"/>
      <c r="N24" s="12">
        <v>931</v>
      </c>
      <c r="O24" s="13" t="s">
        <v>1</v>
      </c>
      <c r="P24" s="13" t="s">
        <v>111</v>
      </c>
      <c r="Q24" s="13" t="s">
        <v>55</v>
      </c>
      <c r="R24" s="74">
        <f t="shared" si="2"/>
        <v>158.2</v>
      </c>
      <c r="S24" s="75">
        <f t="shared" si="2"/>
        <v>158.2</v>
      </c>
      <c r="T24" s="75">
        <f t="shared" si="2"/>
        <v>158.2</v>
      </c>
      <c r="U24" s="39">
        <f t="shared" si="3"/>
        <v>100</v>
      </c>
      <c r="V24" s="42">
        <f t="shared" si="1"/>
        <v>100</v>
      </c>
    </row>
    <row r="25" spans="9:22" ht="30" customHeight="1">
      <c r="I25" s="129" t="s">
        <v>73</v>
      </c>
      <c r="J25" s="130"/>
      <c r="K25" s="130"/>
      <c r="L25" s="130"/>
      <c r="M25" s="130"/>
      <c r="N25" s="12">
        <v>931</v>
      </c>
      <c r="O25" s="13" t="s">
        <v>1</v>
      </c>
      <c r="P25" s="13" t="s">
        <v>111</v>
      </c>
      <c r="Q25" s="13" t="s">
        <v>66</v>
      </c>
      <c r="R25" s="74">
        <v>158.2</v>
      </c>
      <c r="S25" s="76">
        <v>158.2</v>
      </c>
      <c r="T25" s="76">
        <v>158.2</v>
      </c>
      <c r="U25" s="39">
        <f t="shared" si="3"/>
        <v>100</v>
      </c>
      <c r="V25" s="42">
        <f t="shared" si="1"/>
        <v>100</v>
      </c>
    </row>
    <row r="26" spans="9:22" ht="42" customHeight="1">
      <c r="I26" s="129" t="s">
        <v>36</v>
      </c>
      <c r="J26" s="130"/>
      <c r="K26" s="130"/>
      <c r="L26" s="130"/>
      <c r="M26" s="130"/>
      <c r="N26" s="7">
        <v>887</v>
      </c>
      <c r="O26" s="13" t="s">
        <v>1</v>
      </c>
      <c r="P26" s="21" t="s">
        <v>85</v>
      </c>
      <c r="Q26" s="13"/>
      <c r="R26" s="74">
        <f aca="true" t="shared" si="4" ref="R26:T27">R27</f>
        <v>84</v>
      </c>
      <c r="S26" s="75">
        <f t="shared" si="4"/>
        <v>84</v>
      </c>
      <c r="T26" s="75">
        <f t="shared" si="4"/>
        <v>84</v>
      </c>
      <c r="U26" s="39">
        <f t="shared" si="3"/>
        <v>100</v>
      </c>
      <c r="V26" s="42">
        <f>(T26/S26)*100</f>
        <v>100</v>
      </c>
    </row>
    <row r="27" spans="9:22" ht="18.75" customHeight="1">
      <c r="I27" s="123" t="s">
        <v>46</v>
      </c>
      <c r="J27" s="124"/>
      <c r="K27" s="124"/>
      <c r="L27" s="124"/>
      <c r="M27" s="124"/>
      <c r="N27" s="12">
        <v>887</v>
      </c>
      <c r="O27" s="13" t="s">
        <v>1</v>
      </c>
      <c r="P27" s="21" t="s">
        <v>85</v>
      </c>
      <c r="Q27" s="21" t="s">
        <v>57</v>
      </c>
      <c r="R27" s="75">
        <f t="shared" si="4"/>
        <v>84</v>
      </c>
      <c r="S27" s="75">
        <f t="shared" si="4"/>
        <v>84</v>
      </c>
      <c r="T27" s="75">
        <f t="shared" si="4"/>
        <v>84</v>
      </c>
      <c r="U27" s="39">
        <f t="shared" si="3"/>
        <v>100</v>
      </c>
      <c r="V27" s="42">
        <f>(T27/S27)*100</f>
        <v>100</v>
      </c>
    </row>
    <row r="28" spans="9:22" ht="16.5" customHeight="1">
      <c r="I28" s="123" t="s">
        <v>64</v>
      </c>
      <c r="J28" s="124"/>
      <c r="K28" s="124"/>
      <c r="L28" s="124"/>
      <c r="M28" s="84"/>
      <c r="N28" s="12">
        <v>887</v>
      </c>
      <c r="O28" s="13" t="s">
        <v>1</v>
      </c>
      <c r="P28" s="21" t="s">
        <v>85</v>
      </c>
      <c r="Q28" s="21" t="s">
        <v>68</v>
      </c>
      <c r="R28" s="75">
        <v>84</v>
      </c>
      <c r="S28" s="76">
        <v>84</v>
      </c>
      <c r="T28" s="76">
        <v>84</v>
      </c>
      <c r="U28" s="39">
        <f t="shared" si="3"/>
        <v>100</v>
      </c>
      <c r="V28" s="42">
        <f>(T28/S28)*100</f>
        <v>100</v>
      </c>
    </row>
    <row r="29" spans="9:22" ht="33.75" customHeight="1">
      <c r="I29" s="150" t="s">
        <v>144</v>
      </c>
      <c r="J29" s="151"/>
      <c r="K29" s="151"/>
      <c r="L29" s="151"/>
      <c r="M29" s="151"/>
      <c r="N29" s="16">
        <v>887</v>
      </c>
      <c r="O29" s="8"/>
      <c r="P29" s="17"/>
      <c r="Q29" s="17"/>
      <c r="R29" s="72">
        <f>R30+R64+R91+R101+R166+R188+R193+R209</f>
        <v>54472.69999999999</v>
      </c>
      <c r="S29" s="73">
        <f>S30+S64+S91+S101+S166+S188+S193+S209</f>
        <v>51788.5</v>
      </c>
      <c r="T29" s="73">
        <f>T30+T64+T91+T101+T166+T188+T193+T209</f>
        <v>51767</v>
      </c>
      <c r="U29" s="40">
        <f t="shared" si="3"/>
        <v>95.03292474946167</v>
      </c>
      <c r="V29" s="41">
        <f t="shared" si="1"/>
        <v>99.95848499184183</v>
      </c>
    </row>
    <row r="30" spans="9:22" ht="30" customHeight="1">
      <c r="I30" s="150" t="s">
        <v>19</v>
      </c>
      <c r="J30" s="151"/>
      <c r="K30" s="151"/>
      <c r="L30" s="151"/>
      <c r="M30" s="151"/>
      <c r="N30" s="7">
        <v>887</v>
      </c>
      <c r="O30" s="6" t="s">
        <v>128</v>
      </c>
      <c r="P30" s="8"/>
      <c r="Q30" s="6"/>
      <c r="R30" s="72">
        <f>R31+R60+R54+R57</f>
        <v>9337.499999999998</v>
      </c>
      <c r="S30" s="72">
        <f>S31+S60+S54+S57</f>
        <v>8803.399999999998</v>
      </c>
      <c r="T30" s="72">
        <f>T31+T60+T54+T57</f>
        <v>8782.199999999999</v>
      </c>
      <c r="U30" s="10">
        <f>U31+U60+U54+U57</f>
        <v>294.1912450897411</v>
      </c>
      <c r="V30" s="69">
        <f>V31+V60+V54+V57</f>
        <v>299.9861771854446</v>
      </c>
    </row>
    <row r="31" spans="9:22" s="18" customFormat="1" ht="57.75" customHeight="1">
      <c r="I31" s="159" t="s">
        <v>80</v>
      </c>
      <c r="J31" s="160"/>
      <c r="K31" s="160"/>
      <c r="L31" s="160"/>
      <c r="M31" s="82"/>
      <c r="N31" s="16">
        <v>887</v>
      </c>
      <c r="O31" s="60" t="s">
        <v>2</v>
      </c>
      <c r="P31" s="60"/>
      <c r="Q31" s="60"/>
      <c r="R31" s="97">
        <f>R37+R49+R45</f>
        <v>9215.4</v>
      </c>
      <c r="S31" s="97">
        <f>S37+S49+S45</f>
        <v>8681.3</v>
      </c>
      <c r="T31" s="97">
        <f>T37+T49+T45</f>
        <v>8680.1</v>
      </c>
      <c r="U31" s="99">
        <f aca="true" t="shared" si="5" ref="U31:U47">(T31/R31)*100</f>
        <v>94.19124508974109</v>
      </c>
      <c r="V31" s="100">
        <f t="shared" si="1"/>
        <v>99.98617718544459</v>
      </c>
    </row>
    <row r="32" spans="9:22" s="18" customFormat="1" ht="27" customHeight="1" hidden="1">
      <c r="I32" s="159" t="s">
        <v>213</v>
      </c>
      <c r="J32" s="160"/>
      <c r="K32" s="160"/>
      <c r="L32" s="160"/>
      <c r="M32" s="160"/>
      <c r="N32" s="16">
        <v>887</v>
      </c>
      <c r="O32" s="60" t="s">
        <v>2</v>
      </c>
      <c r="P32" s="60" t="s">
        <v>11</v>
      </c>
      <c r="Q32" s="60"/>
      <c r="R32" s="97">
        <f>R33+R35</f>
        <v>0</v>
      </c>
      <c r="S32" s="77"/>
      <c r="T32" s="77"/>
      <c r="U32" s="99" t="e">
        <f t="shared" si="5"/>
        <v>#DIV/0!</v>
      </c>
      <c r="V32" s="100" t="e">
        <f t="shared" si="1"/>
        <v>#DIV/0!</v>
      </c>
    </row>
    <row r="33" spans="9:22" s="18" customFormat="1" ht="72" customHeight="1" hidden="1">
      <c r="I33" s="145" t="s">
        <v>209</v>
      </c>
      <c r="J33" s="146"/>
      <c r="K33" s="146"/>
      <c r="L33" s="146"/>
      <c r="M33" s="146"/>
      <c r="N33" s="16">
        <v>887</v>
      </c>
      <c r="O33" s="62" t="s">
        <v>2</v>
      </c>
      <c r="P33" s="62" t="s">
        <v>11</v>
      </c>
      <c r="Q33" s="62" t="s">
        <v>55</v>
      </c>
      <c r="R33" s="108">
        <f>R34</f>
        <v>0</v>
      </c>
      <c r="S33" s="77"/>
      <c r="T33" s="77"/>
      <c r="U33" s="99" t="e">
        <f t="shared" si="5"/>
        <v>#DIV/0!</v>
      </c>
      <c r="V33" s="100" t="e">
        <f t="shared" si="1"/>
        <v>#DIV/0!</v>
      </c>
    </row>
    <row r="34" spans="9:22" s="18" customFormat="1" ht="25.5" customHeight="1" hidden="1">
      <c r="I34" s="145" t="s">
        <v>65</v>
      </c>
      <c r="J34" s="146"/>
      <c r="K34" s="146"/>
      <c r="L34" s="146"/>
      <c r="M34" s="56"/>
      <c r="N34" s="16">
        <v>887</v>
      </c>
      <c r="O34" s="62" t="s">
        <v>2</v>
      </c>
      <c r="P34" s="62" t="s">
        <v>11</v>
      </c>
      <c r="Q34" s="62" t="s">
        <v>66</v>
      </c>
      <c r="R34" s="108"/>
      <c r="S34" s="77"/>
      <c r="T34" s="77"/>
      <c r="U34" s="99" t="e">
        <f t="shared" si="5"/>
        <v>#DIV/0!</v>
      </c>
      <c r="V34" s="100" t="e">
        <f t="shared" si="1"/>
        <v>#DIV/0!</v>
      </c>
    </row>
    <row r="35" spans="9:22" s="18" customFormat="1" ht="27.75" customHeight="1" hidden="1">
      <c r="I35" s="145" t="s">
        <v>214</v>
      </c>
      <c r="J35" s="146"/>
      <c r="K35" s="146"/>
      <c r="L35" s="146"/>
      <c r="M35" s="82"/>
      <c r="N35" s="16">
        <v>887</v>
      </c>
      <c r="O35" s="62" t="s">
        <v>2</v>
      </c>
      <c r="P35" s="62" t="s">
        <v>11</v>
      </c>
      <c r="Q35" s="62" t="s">
        <v>56</v>
      </c>
      <c r="R35" s="108">
        <f>R36</f>
        <v>0</v>
      </c>
      <c r="S35" s="77"/>
      <c r="T35" s="77"/>
      <c r="U35" s="99" t="e">
        <f t="shared" si="5"/>
        <v>#DIV/0!</v>
      </c>
      <c r="V35" s="100" t="e">
        <f t="shared" si="1"/>
        <v>#DIV/0!</v>
      </c>
    </row>
    <row r="36" spans="9:22" s="18" customFormat="1" ht="36.75" customHeight="1" hidden="1">
      <c r="I36" s="145" t="s">
        <v>67</v>
      </c>
      <c r="J36" s="146"/>
      <c r="K36" s="146"/>
      <c r="L36" s="146"/>
      <c r="M36" s="82"/>
      <c r="N36" s="16">
        <v>887</v>
      </c>
      <c r="O36" s="62" t="s">
        <v>2</v>
      </c>
      <c r="P36" s="62" t="s">
        <v>11</v>
      </c>
      <c r="Q36" s="62" t="s">
        <v>35</v>
      </c>
      <c r="R36" s="108"/>
      <c r="S36" s="77"/>
      <c r="T36" s="77"/>
      <c r="U36" s="99" t="e">
        <f t="shared" si="5"/>
        <v>#DIV/0!</v>
      </c>
      <c r="V36" s="100" t="e">
        <f t="shared" si="1"/>
        <v>#DIV/0!</v>
      </c>
    </row>
    <row r="37" spans="9:22" ht="57" customHeight="1">
      <c r="I37" s="150" t="s">
        <v>82</v>
      </c>
      <c r="J37" s="151"/>
      <c r="K37" s="151"/>
      <c r="L37" s="152"/>
      <c r="M37" s="103"/>
      <c r="N37" s="16">
        <v>887</v>
      </c>
      <c r="O37" s="60" t="s">
        <v>2</v>
      </c>
      <c r="P37" s="60" t="s">
        <v>83</v>
      </c>
      <c r="Q37" s="60"/>
      <c r="R37" s="119">
        <f>R38+R40+R42</f>
        <v>8315</v>
      </c>
      <c r="S37" s="98">
        <f>S38+S40+S42</f>
        <v>7780.9</v>
      </c>
      <c r="T37" s="98">
        <f>T38+T40+T42</f>
        <v>7780.9</v>
      </c>
      <c r="U37" s="99">
        <f t="shared" si="5"/>
        <v>93.57666867107636</v>
      </c>
      <c r="V37" s="100">
        <f t="shared" si="1"/>
        <v>100</v>
      </c>
    </row>
    <row r="38" spans="9:22" ht="71.25" customHeight="1">
      <c r="I38" s="129" t="s">
        <v>209</v>
      </c>
      <c r="J38" s="130"/>
      <c r="K38" s="130"/>
      <c r="L38" s="130"/>
      <c r="M38" s="87"/>
      <c r="N38" s="12">
        <v>887</v>
      </c>
      <c r="O38" s="13" t="s">
        <v>2</v>
      </c>
      <c r="P38" s="13" t="s">
        <v>83</v>
      </c>
      <c r="Q38" s="13" t="s">
        <v>55</v>
      </c>
      <c r="R38" s="74">
        <f>R39</f>
        <v>6553.3</v>
      </c>
      <c r="S38" s="75">
        <f>S39</f>
        <v>6553.3</v>
      </c>
      <c r="T38" s="75">
        <f>T39</f>
        <v>6553.3</v>
      </c>
      <c r="U38" s="39">
        <f t="shared" si="5"/>
        <v>100</v>
      </c>
      <c r="V38" s="42">
        <f t="shared" si="1"/>
        <v>100</v>
      </c>
    </row>
    <row r="39" spans="9:22" ht="27" customHeight="1">
      <c r="I39" s="129" t="s">
        <v>65</v>
      </c>
      <c r="J39" s="130"/>
      <c r="K39" s="130"/>
      <c r="L39" s="130"/>
      <c r="M39" s="87"/>
      <c r="N39" s="12">
        <v>887</v>
      </c>
      <c r="O39" s="13" t="s">
        <v>2</v>
      </c>
      <c r="P39" s="13" t="s">
        <v>83</v>
      </c>
      <c r="Q39" s="13" t="s">
        <v>66</v>
      </c>
      <c r="R39" s="74">
        <v>6553.3</v>
      </c>
      <c r="S39" s="76">
        <v>6553.3</v>
      </c>
      <c r="T39" s="76">
        <v>6553.3</v>
      </c>
      <c r="U39" s="39">
        <f t="shared" si="5"/>
        <v>100</v>
      </c>
      <c r="V39" s="42">
        <f t="shared" si="1"/>
        <v>100</v>
      </c>
    </row>
    <row r="40" spans="9:22" ht="26.25" customHeight="1">
      <c r="I40" s="129" t="s">
        <v>214</v>
      </c>
      <c r="J40" s="130"/>
      <c r="K40" s="130"/>
      <c r="L40" s="130"/>
      <c r="M40" s="87"/>
      <c r="N40" s="12">
        <v>887</v>
      </c>
      <c r="O40" s="13" t="s">
        <v>2</v>
      </c>
      <c r="P40" s="13" t="s">
        <v>83</v>
      </c>
      <c r="Q40" s="13" t="s">
        <v>56</v>
      </c>
      <c r="R40" s="74">
        <f>R41</f>
        <v>1756.6</v>
      </c>
      <c r="S40" s="75">
        <f>S41</f>
        <v>1223.1</v>
      </c>
      <c r="T40" s="75">
        <f>T41</f>
        <v>1223.1</v>
      </c>
      <c r="U40" s="39">
        <f t="shared" si="5"/>
        <v>69.6288284185358</v>
      </c>
      <c r="V40" s="42">
        <f t="shared" si="1"/>
        <v>100</v>
      </c>
    </row>
    <row r="41" spans="9:22" ht="28.5" customHeight="1">
      <c r="I41" s="129" t="s">
        <v>67</v>
      </c>
      <c r="J41" s="130"/>
      <c r="K41" s="130"/>
      <c r="L41" s="130"/>
      <c r="M41" s="87"/>
      <c r="N41" s="12">
        <v>887</v>
      </c>
      <c r="O41" s="13" t="s">
        <v>2</v>
      </c>
      <c r="P41" s="13" t="s">
        <v>83</v>
      </c>
      <c r="Q41" s="13" t="s">
        <v>35</v>
      </c>
      <c r="R41" s="74">
        <v>1756.6</v>
      </c>
      <c r="S41" s="76">
        <v>1223.1</v>
      </c>
      <c r="T41" s="76">
        <v>1223.1</v>
      </c>
      <c r="U41" s="39">
        <f t="shared" si="5"/>
        <v>69.6288284185358</v>
      </c>
      <c r="V41" s="42">
        <f t="shared" si="1"/>
        <v>100</v>
      </c>
    </row>
    <row r="42" spans="9:22" ht="24" customHeight="1">
      <c r="I42" s="123" t="s">
        <v>46</v>
      </c>
      <c r="J42" s="124"/>
      <c r="K42" s="124"/>
      <c r="L42" s="124"/>
      <c r="M42" s="87"/>
      <c r="N42" s="12">
        <v>887</v>
      </c>
      <c r="O42" s="13" t="s">
        <v>2</v>
      </c>
      <c r="P42" s="13" t="s">
        <v>83</v>
      </c>
      <c r="Q42" s="13" t="s">
        <v>57</v>
      </c>
      <c r="R42" s="74">
        <f>R44+R43</f>
        <v>5.1</v>
      </c>
      <c r="S42" s="74">
        <f>S44+S43</f>
        <v>4.5</v>
      </c>
      <c r="T42" s="74">
        <f>T44+T43</f>
        <v>4.5</v>
      </c>
      <c r="U42" s="39">
        <f t="shared" si="5"/>
        <v>88.23529411764707</v>
      </c>
      <c r="V42" s="42">
        <f t="shared" si="1"/>
        <v>100</v>
      </c>
    </row>
    <row r="43" spans="9:22" ht="64.5" customHeight="1">
      <c r="I43" s="123" t="s">
        <v>185</v>
      </c>
      <c r="J43" s="124"/>
      <c r="K43" s="124"/>
      <c r="L43" s="124"/>
      <c r="M43" s="87"/>
      <c r="N43" s="12"/>
      <c r="O43" s="62" t="s">
        <v>2</v>
      </c>
      <c r="P43" s="62" t="s">
        <v>83</v>
      </c>
      <c r="Q43" s="13" t="s">
        <v>186</v>
      </c>
      <c r="R43" s="74">
        <v>0</v>
      </c>
      <c r="S43" s="75">
        <v>0</v>
      </c>
      <c r="T43" s="75">
        <v>0</v>
      </c>
      <c r="U43" s="39">
        <v>0</v>
      </c>
      <c r="V43" s="70">
        <v>0</v>
      </c>
    </row>
    <row r="44" spans="9:22" ht="21" customHeight="1">
      <c r="I44" s="123" t="s">
        <v>64</v>
      </c>
      <c r="J44" s="124"/>
      <c r="K44" s="124"/>
      <c r="L44" s="124"/>
      <c r="M44" s="87"/>
      <c r="N44" s="12">
        <v>887</v>
      </c>
      <c r="O44" s="13" t="s">
        <v>2</v>
      </c>
      <c r="P44" s="13" t="s">
        <v>83</v>
      </c>
      <c r="Q44" s="13" t="s">
        <v>68</v>
      </c>
      <c r="R44" s="74">
        <v>5.1</v>
      </c>
      <c r="S44" s="76">
        <v>4.5</v>
      </c>
      <c r="T44" s="76">
        <v>4.5</v>
      </c>
      <c r="U44" s="39">
        <f t="shared" si="5"/>
        <v>88.23529411764707</v>
      </c>
      <c r="V44" s="42">
        <f t="shared" si="1"/>
        <v>100</v>
      </c>
    </row>
    <row r="45" spans="9:22" ht="57" customHeight="1" hidden="1">
      <c r="I45" s="131" t="s">
        <v>164</v>
      </c>
      <c r="J45" s="132"/>
      <c r="K45" s="132"/>
      <c r="L45" s="133"/>
      <c r="M45" s="86"/>
      <c r="N45" s="7">
        <v>887</v>
      </c>
      <c r="O45" s="8" t="s">
        <v>2</v>
      </c>
      <c r="P45" s="8" t="s">
        <v>163</v>
      </c>
      <c r="Q45" s="8"/>
      <c r="R45" s="72">
        <f aca="true" t="shared" si="6" ref="R45:T46">R46</f>
        <v>0</v>
      </c>
      <c r="S45" s="73">
        <f t="shared" si="6"/>
        <v>0</v>
      </c>
      <c r="T45" s="73">
        <f t="shared" si="6"/>
        <v>0</v>
      </c>
      <c r="U45" s="40" t="e">
        <f t="shared" si="5"/>
        <v>#DIV/0!</v>
      </c>
      <c r="V45" s="41" t="e">
        <f>(T45/S45)*100</f>
        <v>#DIV/0!</v>
      </c>
    </row>
    <row r="46" spans="9:22" ht="63.75" customHeight="1" hidden="1">
      <c r="I46" s="129" t="s">
        <v>209</v>
      </c>
      <c r="J46" s="130"/>
      <c r="K46" s="130"/>
      <c r="L46" s="130"/>
      <c r="M46" s="87"/>
      <c r="N46" s="12">
        <v>887</v>
      </c>
      <c r="O46" s="13" t="s">
        <v>2</v>
      </c>
      <c r="P46" s="13" t="s">
        <v>163</v>
      </c>
      <c r="Q46" s="13" t="s">
        <v>55</v>
      </c>
      <c r="R46" s="74">
        <f t="shared" si="6"/>
        <v>0</v>
      </c>
      <c r="S46" s="74">
        <f t="shared" si="6"/>
        <v>0</v>
      </c>
      <c r="T46" s="74">
        <f t="shared" si="6"/>
        <v>0</v>
      </c>
      <c r="U46" s="39" t="e">
        <f t="shared" si="5"/>
        <v>#DIV/0!</v>
      </c>
      <c r="V46" s="42" t="e">
        <f>(T46/S46)*100</f>
        <v>#DIV/0!</v>
      </c>
    </row>
    <row r="47" spans="9:22" ht="25.5" customHeight="1" hidden="1">
      <c r="I47" s="129" t="s">
        <v>65</v>
      </c>
      <c r="J47" s="130"/>
      <c r="K47" s="130"/>
      <c r="L47" s="130"/>
      <c r="M47" s="87"/>
      <c r="N47" s="12">
        <v>887</v>
      </c>
      <c r="O47" s="13" t="s">
        <v>2</v>
      </c>
      <c r="P47" s="13" t="s">
        <v>163</v>
      </c>
      <c r="Q47" s="13" t="s">
        <v>66</v>
      </c>
      <c r="R47" s="74">
        <v>0</v>
      </c>
      <c r="S47" s="75">
        <v>0</v>
      </c>
      <c r="T47" s="75">
        <v>0</v>
      </c>
      <c r="U47" s="39" t="e">
        <f t="shared" si="5"/>
        <v>#DIV/0!</v>
      </c>
      <c r="V47" s="42" t="e">
        <f>(T47/S47)*100</f>
        <v>#DIV/0!</v>
      </c>
    </row>
    <row r="48" spans="9:22" ht="12.75" hidden="1">
      <c r="I48" s="123"/>
      <c r="J48" s="124"/>
      <c r="K48" s="124"/>
      <c r="L48" s="124"/>
      <c r="M48" s="87"/>
      <c r="N48" s="12"/>
      <c r="O48" s="13"/>
      <c r="P48" s="13"/>
      <c r="Q48" s="13"/>
      <c r="R48" s="74"/>
      <c r="S48" s="75"/>
      <c r="T48" s="75"/>
      <c r="U48" s="39"/>
      <c r="V48" s="42"/>
    </row>
    <row r="49" spans="9:22" ht="72.75" customHeight="1">
      <c r="I49" s="150" t="s">
        <v>112</v>
      </c>
      <c r="J49" s="151"/>
      <c r="K49" s="151"/>
      <c r="L49" s="152"/>
      <c r="M49" s="80"/>
      <c r="N49" s="16">
        <v>887</v>
      </c>
      <c r="O49" s="60" t="s">
        <v>2</v>
      </c>
      <c r="P49" s="60" t="s">
        <v>115</v>
      </c>
      <c r="Q49" s="60"/>
      <c r="R49" s="97">
        <f>R50+R52</f>
        <v>900.4000000000001</v>
      </c>
      <c r="S49" s="98">
        <f>S50+S52</f>
        <v>900.4000000000001</v>
      </c>
      <c r="T49" s="98">
        <f>T50+T52</f>
        <v>899.2</v>
      </c>
      <c r="U49" s="99">
        <f aca="true" t="shared" si="7" ref="U49:U69">(T49/R49)*100</f>
        <v>99.86672589960017</v>
      </c>
      <c r="V49" s="100">
        <f t="shared" si="1"/>
        <v>99.86672589960017</v>
      </c>
    </row>
    <row r="50" spans="9:22" ht="69" customHeight="1">
      <c r="I50" s="129" t="s">
        <v>209</v>
      </c>
      <c r="J50" s="130"/>
      <c r="K50" s="130"/>
      <c r="L50" s="130"/>
      <c r="M50" s="130"/>
      <c r="N50" s="12">
        <v>887</v>
      </c>
      <c r="O50" s="13" t="s">
        <v>2</v>
      </c>
      <c r="P50" s="13" t="s">
        <v>115</v>
      </c>
      <c r="Q50" s="13" t="s">
        <v>55</v>
      </c>
      <c r="R50" s="74">
        <f>R51</f>
        <v>829.7</v>
      </c>
      <c r="S50" s="75">
        <f>S51</f>
        <v>829.7</v>
      </c>
      <c r="T50" s="75">
        <f>T51</f>
        <v>828.5</v>
      </c>
      <c r="U50" s="39">
        <f t="shared" si="7"/>
        <v>99.85536941063035</v>
      </c>
      <c r="V50" s="42">
        <f t="shared" si="1"/>
        <v>99.85536941063035</v>
      </c>
    </row>
    <row r="51" spans="9:22" ht="30" customHeight="1">
      <c r="I51" s="129" t="s">
        <v>65</v>
      </c>
      <c r="J51" s="130"/>
      <c r="K51" s="130"/>
      <c r="L51" s="130"/>
      <c r="M51" s="58"/>
      <c r="N51" s="12">
        <v>887</v>
      </c>
      <c r="O51" s="13" t="s">
        <v>2</v>
      </c>
      <c r="P51" s="13" t="s">
        <v>115</v>
      </c>
      <c r="Q51" s="13" t="s">
        <v>66</v>
      </c>
      <c r="R51" s="74">
        <v>829.7</v>
      </c>
      <c r="S51" s="76">
        <v>829.7</v>
      </c>
      <c r="T51" s="76">
        <v>828.5</v>
      </c>
      <c r="U51" s="39">
        <f t="shared" si="7"/>
        <v>99.85536941063035</v>
      </c>
      <c r="V51" s="42">
        <f t="shared" si="1"/>
        <v>99.85536941063035</v>
      </c>
    </row>
    <row r="52" spans="9:22" ht="28.5" customHeight="1">
      <c r="I52" s="183" t="s">
        <v>60</v>
      </c>
      <c r="J52" s="184"/>
      <c r="K52" s="184"/>
      <c r="L52" s="184"/>
      <c r="M52" s="184"/>
      <c r="N52" s="12">
        <v>887</v>
      </c>
      <c r="O52" s="13" t="s">
        <v>2</v>
      </c>
      <c r="P52" s="13" t="s">
        <v>115</v>
      </c>
      <c r="Q52" s="13" t="s">
        <v>56</v>
      </c>
      <c r="R52" s="74">
        <f>R53</f>
        <v>70.7</v>
      </c>
      <c r="S52" s="75">
        <f>S53</f>
        <v>70.7</v>
      </c>
      <c r="T52" s="75">
        <f>T53</f>
        <v>70.7</v>
      </c>
      <c r="U52" s="39">
        <f t="shared" si="7"/>
        <v>100</v>
      </c>
      <c r="V52" s="42">
        <f t="shared" si="1"/>
        <v>100</v>
      </c>
    </row>
    <row r="53" spans="9:22" ht="30.75" customHeight="1">
      <c r="I53" s="129" t="s">
        <v>67</v>
      </c>
      <c r="J53" s="130"/>
      <c r="K53" s="130"/>
      <c r="L53" s="130"/>
      <c r="M53" s="89"/>
      <c r="N53" s="12">
        <v>887</v>
      </c>
      <c r="O53" s="13" t="s">
        <v>2</v>
      </c>
      <c r="P53" s="13" t="s">
        <v>115</v>
      </c>
      <c r="Q53" s="13" t="s">
        <v>35</v>
      </c>
      <c r="R53" s="74">
        <v>70.7</v>
      </c>
      <c r="S53" s="76">
        <v>70.7</v>
      </c>
      <c r="T53" s="76">
        <v>70.7</v>
      </c>
      <c r="U53" s="39">
        <f t="shared" si="7"/>
        <v>100</v>
      </c>
      <c r="V53" s="42">
        <f t="shared" si="1"/>
        <v>100</v>
      </c>
    </row>
    <row r="54" spans="9:22" ht="68.25" customHeight="1">
      <c r="I54" s="142" t="s">
        <v>145</v>
      </c>
      <c r="J54" s="143"/>
      <c r="K54" s="143"/>
      <c r="L54" s="143"/>
      <c r="M54" s="83"/>
      <c r="N54" s="7">
        <v>887</v>
      </c>
      <c r="O54" s="8" t="s">
        <v>170</v>
      </c>
      <c r="P54" s="8" t="s">
        <v>116</v>
      </c>
      <c r="Q54" s="8"/>
      <c r="R54" s="72">
        <f aca="true" t="shared" si="8" ref="R54:T55">R55</f>
        <v>7.8</v>
      </c>
      <c r="S54" s="73">
        <f t="shared" si="8"/>
        <v>7.8</v>
      </c>
      <c r="T54" s="73">
        <f t="shared" si="8"/>
        <v>7.8</v>
      </c>
      <c r="U54" s="40">
        <f t="shared" si="7"/>
        <v>100</v>
      </c>
      <c r="V54" s="41">
        <f t="shared" si="1"/>
        <v>100</v>
      </c>
    </row>
    <row r="55" spans="9:22" ht="28.5" customHeight="1">
      <c r="I55" s="129" t="s">
        <v>214</v>
      </c>
      <c r="J55" s="130"/>
      <c r="K55" s="130"/>
      <c r="L55" s="130"/>
      <c r="M55" s="83"/>
      <c r="N55" s="12">
        <v>887</v>
      </c>
      <c r="O55" s="13" t="s">
        <v>170</v>
      </c>
      <c r="P55" s="13" t="s">
        <v>116</v>
      </c>
      <c r="Q55" s="13" t="s">
        <v>56</v>
      </c>
      <c r="R55" s="74">
        <f t="shared" si="8"/>
        <v>7.8</v>
      </c>
      <c r="S55" s="75">
        <f t="shared" si="8"/>
        <v>7.8</v>
      </c>
      <c r="T55" s="75">
        <f t="shared" si="8"/>
        <v>7.8</v>
      </c>
      <c r="U55" s="39">
        <f t="shared" si="7"/>
        <v>100</v>
      </c>
      <c r="V55" s="42">
        <f t="shared" si="1"/>
        <v>100</v>
      </c>
    </row>
    <row r="56" spans="9:22" ht="27" customHeight="1">
      <c r="I56" s="129" t="s">
        <v>67</v>
      </c>
      <c r="J56" s="130"/>
      <c r="K56" s="130"/>
      <c r="L56" s="130"/>
      <c r="M56" s="83"/>
      <c r="N56" s="12">
        <v>887</v>
      </c>
      <c r="O56" s="13" t="s">
        <v>170</v>
      </c>
      <c r="P56" s="13" t="s">
        <v>116</v>
      </c>
      <c r="Q56" s="13" t="s">
        <v>35</v>
      </c>
      <c r="R56" s="74">
        <v>7.8</v>
      </c>
      <c r="S56" s="76">
        <v>7.8</v>
      </c>
      <c r="T56" s="76">
        <v>7.8</v>
      </c>
      <c r="U56" s="39">
        <f t="shared" si="7"/>
        <v>100</v>
      </c>
      <c r="V56" s="42">
        <f t="shared" si="1"/>
        <v>100</v>
      </c>
    </row>
    <row r="57" spans="9:22" ht="27" customHeight="1">
      <c r="I57" s="147" t="s">
        <v>183</v>
      </c>
      <c r="J57" s="148"/>
      <c r="K57" s="148"/>
      <c r="L57" s="149"/>
      <c r="M57" s="109"/>
      <c r="N57" s="110"/>
      <c r="O57" s="67" t="s">
        <v>170</v>
      </c>
      <c r="P57" s="68" t="s">
        <v>184</v>
      </c>
      <c r="Q57" s="68"/>
      <c r="R57" s="111">
        <f>R58</f>
        <v>94.3</v>
      </c>
      <c r="S57" s="111">
        <f>S58</f>
        <v>94.3</v>
      </c>
      <c r="T57" s="111">
        <f>T58</f>
        <v>94.3</v>
      </c>
      <c r="U57" s="112">
        <f t="shared" si="7"/>
        <v>100</v>
      </c>
      <c r="V57" s="113">
        <f>(T57/S57)*100</f>
        <v>100</v>
      </c>
    </row>
    <row r="58" spans="9:22" ht="26.25" customHeight="1">
      <c r="I58" s="129" t="s">
        <v>214</v>
      </c>
      <c r="J58" s="130"/>
      <c r="K58" s="130"/>
      <c r="L58" s="130"/>
      <c r="M58" s="83"/>
      <c r="N58" s="12"/>
      <c r="O58" s="65" t="s">
        <v>170</v>
      </c>
      <c r="P58" s="66" t="s">
        <v>184</v>
      </c>
      <c r="Q58" s="66" t="s">
        <v>35</v>
      </c>
      <c r="R58" s="74">
        <v>94.3</v>
      </c>
      <c r="S58" s="74">
        <v>94.3</v>
      </c>
      <c r="T58" s="74">
        <v>94.3</v>
      </c>
      <c r="U58" s="39">
        <f t="shared" si="7"/>
        <v>100</v>
      </c>
      <c r="V58" s="70">
        <f>(T58/S58)*100</f>
        <v>100</v>
      </c>
    </row>
    <row r="59" spans="9:22" ht="27" customHeight="1" hidden="1">
      <c r="I59" s="129" t="s">
        <v>67</v>
      </c>
      <c r="J59" s="130"/>
      <c r="K59" s="130"/>
      <c r="L59" s="130"/>
      <c r="M59" s="83"/>
      <c r="N59" s="12"/>
      <c r="O59" s="65" t="s">
        <v>170</v>
      </c>
      <c r="P59" s="66" t="s">
        <v>184</v>
      </c>
      <c r="Q59" s="66" t="s">
        <v>181</v>
      </c>
      <c r="R59" s="74">
        <v>0</v>
      </c>
      <c r="S59" s="75">
        <v>0</v>
      </c>
      <c r="T59" s="75">
        <v>0</v>
      </c>
      <c r="U59" s="39">
        <v>0</v>
      </c>
      <c r="V59" s="70">
        <v>0</v>
      </c>
    </row>
    <row r="60" spans="9:22" s="20" customFormat="1" ht="23.25" customHeight="1">
      <c r="I60" s="142" t="s">
        <v>21</v>
      </c>
      <c r="J60" s="143"/>
      <c r="K60" s="143"/>
      <c r="L60" s="143"/>
      <c r="M60" s="82"/>
      <c r="N60" s="16">
        <v>887</v>
      </c>
      <c r="O60" s="60" t="s">
        <v>25</v>
      </c>
      <c r="P60" s="60"/>
      <c r="Q60" s="60"/>
      <c r="R60" s="97">
        <f>R61</f>
        <v>20</v>
      </c>
      <c r="S60" s="98">
        <f aca="true" t="shared" si="9" ref="S60:T62">S61</f>
        <v>20</v>
      </c>
      <c r="T60" s="98">
        <f t="shared" si="9"/>
        <v>0</v>
      </c>
      <c r="U60" s="106">
        <f t="shared" si="7"/>
        <v>0</v>
      </c>
      <c r="V60" s="107">
        <f t="shared" si="1"/>
        <v>0</v>
      </c>
    </row>
    <row r="61" spans="9:22" ht="24" customHeight="1">
      <c r="I61" s="123" t="s">
        <v>37</v>
      </c>
      <c r="J61" s="124"/>
      <c r="K61" s="124"/>
      <c r="L61" s="124"/>
      <c r="M61" s="124"/>
      <c r="N61" s="12">
        <v>887</v>
      </c>
      <c r="O61" s="13" t="s">
        <v>25</v>
      </c>
      <c r="P61" s="13" t="s">
        <v>84</v>
      </c>
      <c r="Q61" s="13"/>
      <c r="R61" s="74">
        <f>R62</f>
        <v>20</v>
      </c>
      <c r="S61" s="75">
        <f t="shared" si="9"/>
        <v>20</v>
      </c>
      <c r="T61" s="75">
        <f t="shared" si="9"/>
        <v>0</v>
      </c>
      <c r="U61" s="39">
        <f t="shared" si="7"/>
        <v>0</v>
      </c>
      <c r="V61" s="42">
        <f t="shared" si="1"/>
        <v>0</v>
      </c>
    </row>
    <row r="62" spans="9:22" ht="18.75" customHeight="1">
      <c r="I62" s="156" t="s">
        <v>46</v>
      </c>
      <c r="J62" s="157"/>
      <c r="K62" s="157"/>
      <c r="L62" s="157"/>
      <c r="M62" s="158"/>
      <c r="N62" s="12">
        <v>887</v>
      </c>
      <c r="O62" s="13" t="s">
        <v>25</v>
      </c>
      <c r="P62" s="13" t="s">
        <v>84</v>
      </c>
      <c r="Q62" s="13" t="s">
        <v>57</v>
      </c>
      <c r="R62" s="74">
        <f>R63</f>
        <v>20</v>
      </c>
      <c r="S62" s="75">
        <f t="shared" si="9"/>
        <v>20</v>
      </c>
      <c r="T62" s="75">
        <f t="shared" si="9"/>
        <v>0</v>
      </c>
      <c r="U62" s="39">
        <f t="shared" si="7"/>
        <v>0</v>
      </c>
      <c r="V62" s="42">
        <f t="shared" si="1"/>
        <v>0</v>
      </c>
    </row>
    <row r="63" spans="9:22" ht="21.75" customHeight="1">
      <c r="I63" s="123" t="s">
        <v>64</v>
      </c>
      <c r="J63" s="124"/>
      <c r="K63" s="124"/>
      <c r="L63" s="124"/>
      <c r="M63" s="90"/>
      <c r="N63" s="12">
        <v>887</v>
      </c>
      <c r="O63" s="13" t="s">
        <v>25</v>
      </c>
      <c r="P63" s="13" t="s">
        <v>84</v>
      </c>
      <c r="Q63" s="13" t="s">
        <v>76</v>
      </c>
      <c r="R63" s="74">
        <v>20</v>
      </c>
      <c r="S63" s="76">
        <v>20</v>
      </c>
      <c r="T63" s="76">
        <v>0</v>
      </c>
      <c r="U63" s="39">
        <f t="shared" si="7"/>
        <v>0</v>
      </c>
      <c r="V63" s="42">
        <f t="shared" si="1"/>
        <v>0</v>
      </c>
    </row>
    <row r="64" spans="9:22" s="20" customFormat="1" ht="33" customHeight="1">
      <c r="I64" s="159" t="s">
        <v>17</v>
      </c>
      <c r="J64" s="160"/>
      <c r="K64" s="160"/>
      <c r="L64" s="160"/>
      <c r="M64" s="82"/>
      <c r="N64" s="16">
        <v>887</v>
      </c>
      <c r="O64" s="60" t="s">
        <v>129</v>
      </c>
      <c r="P64" s="60"/>
      <c r="Q64" s="61"/>
      <c r="R64" s="97">
        <f>R69+R72</f>
        <v>187.1</v>
      </c>
      <c r="S64" s="98">
        <f>S69+S72</f>
        <v>158.8</v>
      </c>
      <c r="T64" s="98">
        <f>T69+T72</f>
        <v>158.8</v>
      </c>
      <c r="U64" s="99">
        <f t="shared" si="7"/>
        <v>84.8743987172635</v>
      </c>
      <c r="V64" s="100">
        <f t="shared" si="1"/>
        <v>100</v>
      </c>
    </row>
    <row r="65" spans="9:22" s="20" customFormat="1" ht="54.75" customHeight="1">
      <c r="I65" s="159" t="s">
        <v>215</v>
      </c>
      <c r="J65" s="160"/>
      <c r="K65" s="160"/>
      <c r="L65" s="160"/>
      <c r="M65" s="82"/>
      <c r="N65" s="16">
        <v>887</v>
      </c>
      <c r="O65" s="60" t="s">
        <v>3</v>
      </c>
      <c r="P65" s="60"/>
      <c r="Q65" s="61"/>
      <c r="R65" s="97">
        <f>R66+R69</f>
        <v>161.1</v>
      </c>
      <c r="S65" s="98">
        <f>S66+S69</f>
        <v>132.8</v>
      </c>
      <c r="T65" s="98">
        <f>T66+T69</f>
        <v>132.8</v>
      </c>
      <c r="U65" s="99">
        <f t="shared" si="7"/>
        <v>82.43327126008691</v>
      </c>
      <c r="V65" s="100">
        <f t="shared" si="1"/>
        <v>100</v>
      </c>
    </row>
    <row r="66" spans="1:22" s="24" customFormat="1" ht="81" customHeight="1" hidden="1">
      <c r="A66" s="23"/>
      <c r="B66" s="23"/>
      <c r="C66" s="23"/>
      <c r="D66" s="23"/>
      <c r="E66" s="23"/>
      <c r="F66" s="23"/>
      <c r="G66" s="23"/>
      <c r="H66" s="23"/>
      <c r="I66" s="159" t="s">
        <v>81</v>
      </c>
      <c r="J66" s="160"/>
      <c r="K66" s="160"/>
      <c r="L66" s="160"/>
      <c r="M66" s="82"/>
      <c r="N66" s="16">
        <v>887</v>
      </c>
      <c r="O66" s="60" t="s">
        <v>3</v>
      </c>
      <c r="P66" s="60" t="s">
        <v>90</v>
      </c>
      <c r="Q66" s="60"/>
      <c r="R66" s="97">
        <f>R67</f>
        <v>0</v>
      </c>
      <c r="S66" s="105"/>
      <c r="T66" s="105"/>
      <c r="U66" s="106" t="e">
        <f t="shared" si="7"/>
        <v>#DIV/0!</v>
      </c>
      <c r="V66" s="107" t="e">
        <f t="shared" si="1"/>
        <v>#DIV/0!</v>
      </c>
    </row>
    <row r="67" spans="9:22" ht="59.25" customHeight="1" hidden="1">
      <c r="I67" s="145" t="s">
        <v>60</v>
      </c>
      <c r="J67" s="146"/>
      <c r="K67" s="146"/>
      <c r="L67" s="146"/>
      <c r="M67" s="146"/>
      <c r="N67" s="16">
        <v>887</v>
      </c>
      <c r="O67" s="62" t="s">
        <v>3</v>
      </c>
      <c r="P67" s="62" t="s">
        <v>90</v>
      </c>
      <c r="Q67" s="62" t="s">
        <v>56</v>
      </c>
      <c r="R67" s="108">
        <f>R68</f>
        <v>0</v>
      </c>
      <c r="S67" s="105"/>
      <c r="T67" s="105"/>
      <c r="U67" s="106" t="e">
        <f t="shared" si="7"/>
        <v>#DIV/0!</v>
      </c>
      <c r="V67" s="107" t="e">
        <f t="shared" si="1"/>
        <v>#DIV/0!</v>
      </c>
    </row>
    <row r="68" spans="9:22" ht="12.75" customHeight="1" hidden="1">
      <c r="I68" s="145" t="s">
        <v>67</v>
      </c>
      <c r="J68" s="146"/>
      <c r="K68" s="146"/>
      <c r="L68" s="146"/>
      <c r="M68" s="56"/>
      <c r="N68" s="16">
        <v>887</v>
      </c>
      <c r="O68" s="62" t="s">
        <v>3</v>
      </c>
      <c r="P68" s="62" t="s">
        <v>90</v>
      </c>
      <c r="Q68" s="62" t="s">
        <v>35</v>
      </c>
      <c r="R68" s="108"/>
      <c r="S68" s="105"/>
      <c r="T68" s="105"/>
      <c r="U68" s="106" t="e">
        <f t="shared" si="7"/>
        <v>#DIV/0!</v>
      </c>
      <c r="V68" s="107" t="e">
        <f t="shared" si="1"/>
        <v>#DIV/0!</v>
      </c>
    </row>
    <row r="69" spans="1:22" s="24" customFormat="1" ht="87.75" customHeight="1">
      <c r="A69" s="23"/>
      <c r="B69" s="23"/>
      <c r="C69" s="23"/>
      <c r="D69" s="23"/>
      <c r="E69" s="23"/>
      <c r="F69" s="23"/>
      <c r="G69" s="23"/>
      <c r="H69" s="23"/>
      <c r="I69" s="159" t="s">
        <v>45</v>
      </c>
      <c r="J69" s="160"/>
      <c r="K69" s="160"/>
      <c r="L69" s="160"/>
      <c r="M69" s="82"/>
      <c r="N69" s="16">
        <v>887</v>
      </c>
      <c r="O69" s="60" t="s">
        <v>3</v>
      </c>
      <c r="P69" s="60" t="s">
        <v>91</v>
      </c>
      <c r="Q69" s="60"/>
      <c r="R69" s="97">
        <f aca="true" t="shared" si="10" ref="R69:T70">R70</f>
        <v>161.1</v>
      </c>
      <c r="S69" s="98">
        <f t="shared" si="10"/>
        <v>132.8</v>
      </c>
      <c r="T69" s="98">
        <f t="shared" si="10"/>
        <v>132.8</v>
      </c>
      <c r="U69" s="99">
        <f t="shared" si="7"/>
        <v>82.43327126008691</v>
      </c>
      <c r="V69" s="100">
        <f t="shared" si="1"/>
        <v>100</v>
      </c>
    </row>
    <row r="70" spans="9:22" ht="26.25" customHeight="1">
      <c r="I70" s="183" t="s">
        <v>60</v>
      </c>
      <c r="J70" s="184"/>
      <c r="K70" s="184"/>
      <c r="L70" s="184"/>
      <c r="M70" s="184"/>
      <c r="N70" s="12">
        <v>887</v>
      </c>
      <c r="O70" s="13" t="s">
        <v>3</v>
      </c>
      <c r="P70" s="13" t="s">
        <v>91</v>
      </c>
      <c r="Q70" s="13" t="s">
        <v>56</v>
      </c>
      <c r="R70" s="74">
        <f t="shared" si="10"/>
        <v>161.1</v>
      </c>
      <c r="S70" s="75">
        <f t="shared" si="10"/>
        <v>132.8</v>
      </c>
      <c r="T70" s="75">
        <f t="shared" si="10"/>
        <v>132.8</v>
      </c>
      <c r="U70" s="39">
        <f aca="true" t="shared" si="11" ref="U70:U175">(T70/R70)*100</f>
        <v>82.43327126008691</v>
      </c>
      <c r="V70" s="42">
        <f aca="true" t="shared" si="12" ref="V70:V175">(T70/S70)*100</f>
        <v>100</v>
      </c>
    </row>
    <row r="71" spans="9:22" ht="30" customHeight="1">
      <c r="I71" s="129" t="s">
        <v>67</v>
      </c>
      <c r="J71" s="130"/>
      <c r="K71" s="130"/>
      <c r="L71" s="130"/>
      <c r="M71" s="89"/>
      <c r="N71" s="12">
        <v>887</v>
      </c>
      <c r="O71" s="13" t="s">
        <v>3</v>
      </c>
      <c r="P71" s="13" t="s">
        <v>91</v>
      </c>
      <c r="Q71" s="13" t="s">
        <v>35</v>
      </c>
      <c r="R71" s="74">
        <v>161.1</v>
      </c>
      <c r="S71" s="76">
        <v>132.8</v>
      </c>
      <c r="T71" s="76">
        <v>132.8</v>
      </c>
      <c r="U71" s="39">
        <f t="shared" si="11"/>
        <v>82.43327126008691</v>
      </c>
      <c r="V71" s="42">
        <f t="shared" si="12"/>
        <v>100</v>
      </c>
    </row>
    <row r="72" spans="9:22" ht="42" customHeight="1">
      <c r="I72" s="150" t="s">
        <v>152</v>
      </c>
      <c r="J72" s="151"/>
      <c r="K72" s="151"/>
      <c r="L72" s="151"/>
      <c r="M72" s="104"/>
      <c r="N72" s="16">
        <v>887</v>
      </c>
      <c r="O72" s="60" t="s">
        <v>153</v>
      </c>
      <c r="P72" s="60"/>
      <c r="Q72" s="60"/>
      <c r="R72" s="97">
        <f>R73+R76+R79+R82+R85+R88</f>
        <v>26</v>
      </c>
      <c r="S72" s="98">
        <f>S73+S76+S79+S82+S85+S88</f>
        <v>26</v>
      </c>
      <c r="T72" s="98">
        <f>T73+T76+T79+T82+T85+T88</f>
        <v>26</v>
      </c>
      <c r="U72" s="99">
        <f aca="true" t="shared" si="13" ref="U72:U90">(T72/R72)*100</f>
        <v>100</v>
      </c>
      <c r="V72" s="100">
        <f aca="true" t="shared" si="14" ref="V72:V90">(T72/S72)*100</f>
        <v>100</v>
      </c>
    </row>
    <row r="73" spans="9:22" ht="79.5" customHeight="1">
      <c r="I73" s="150" t="s">
        <v>78</v>
      </c>
      <c r="J73" s="151"/>
      <c r="K73" s="151"/>
      <c r="L73" s="151"/>
      <c r="M73" s="56"/>
      <c r="N73" s="16">
        <v>887</v>
      </c>
      <c r="O73" s="60" t="s">
        <v>153</v>
      </c>
      <c r="P73" s="61" t="s">
        <v>86</v>
      </c>
      <c r="Q73" s="61"/>
      <c r="R73" s="97">
        <f aca="true" t="shared" si="15" ref="R73:T74">R74</f>
        <v>5</v>
      </c>
      <c r="S73" s="98">
        <f t="shared" si="15"/>
        <v>5</v>
      </c>
      <c r="T73" s="98">
        <f t="shared" si="15"/>
        <v>5</v>
      </c>
      <c r="U73" s="99">
        <f t="shared" si="13"/>
        <v>100</v>
      </c>
      <c r="V73" s="100">
        <f t="shared" si="14"/>
        <v>100</v>
      </c>
    </row>
    <row r="74" spans="9:22" ht="26.25" customHeight="1">
      <c r="I74" s="129" t="s">
        <v>60</v>
      </c>
      <c r="J74" s="130"/>
      <c r="K74" s="130"/>
      <c r="L74" s="130"/>
      <c r="M74" s="58"/>
      <c r="N74" s="12">
        <v>887</v>
      </c>
      <c r="O74" s="13" t="s">
        <v>153</v>
      </c>
      <c r="P74" s="21" t="s">
        <v>86</v>
      </c>
      <c r="Q74" s="21" t="s">
        <v>56</v>
      </c>
      <c r="R74" s="74">
        <f t="shared" si="15"/>
        <v>5</v>
      </c>
      <c r="S74" s="75">
        <f t="shared" si="15"/>
        <v>5</v>
      </c>
      <c r="T74" s="75">
        <f t="shared" si="15"/>
        <v>5</v>
      </c>
      <c r="U74" s="39">
        <f t="shared" si="13"/>
        <v>100</v>
      </c>
      <c r="V74" s="42">
        <f t="shared" si="14"/>
        <v>100</v>
      </c>
    </row>
    <row r="75" spans="9:22" ht="26.25" customHeight="1">
      <c r="I75" s="129" t="s">
        <v>67</v>
      </c>
      <c r="J75" s="130"/>
      <c r="K75" s="130"/>
      <c r="L75" s="130"/>
      <c r="M75" s="58"/>
      <c r="N75" s="12">
        <v>887</v>
      </c>
      <c r="O75" s="13" t="s">
        <v>153</v>
      </c>
      <c r="P75" s="21" t="s">
        <v>86</v>
      </c>
      <c r="Q75" s="21" t="s">
        <v>35</v>
      </c>
      <c r="R75" s="74">
        <v>5</v>
      </c>
      <c r="S75" s="76">
        <v>5</v>
      </c>
      <c r="T75" s="76">
        <v>5</v>
      </c>
      <c r="U75" s="39">
        <f t="shared" si="13"/>
        <v>100</v>
      </c>
      <c r="V75" s="42">
        <f t="shared" si="14"/>
        <v>100</v>
      </c>
    </row>
    <row r="76" spans="9:22" ht="63" customHeight="1">
      <c r="I76" s="150" t="s">
        <v>79</v>
      </c>
      <c r="J76" s="151"/>
      <c r="K76" s="151"/>
      <c r="L76" s="151"/>
      <c r="M76" s="56"/>
      <c r="N76" s="16">
        <v>887</v>
      </c>
      <c r="O76" s="60" t="s">
        <v>153</v>
      </c>
      <c r="P76" s="61" t="s">
        <v>87</v>
      </c>
      <c r="Q76" s="61"/>
      <c r="R76" s="97">
        <f aca="true" t="shared" si="16" ref="R76:T77">R77</f>
        <v>5</v>
      </c>
      <c r="S76" s="98">
        <f t="shared" si="16"/>
        <v>5</v>
      </c>
      <c r="T76" s="98">
        <f t="shared" si="16"/>
        <v>5</v>
      </c>
      <c r="U76" s="99">
        <f t="shared" si="13"/>
        <v>100</v>
      </c>
      <c r="V76" s="100">
        <f t="shared" si="14"/>
        <v>100</v>
      </c>
    </row>
    <row r="77" spans="9:22" ht="27" customHeight="1">
      <c r="I77" s="129" t="s">
        <v>60</v>
      </c>
      <c r="J77" s="130"/>
      <c r="K77" s="130"/>
      <c r="L77" s="130"/>
      <c r="M77" s="58"/>
      <c r="N77" s="12">
        <v>887</v>
      </c>
      <c r="O77" s="13" t="s">
        <v>153</v>
      </c>
      <c r="P77" s="21" t="s">
        <v>87</v>
      </c>
      <c r="Q77" s="21" t="s">
        <v>56</v>
      </c>
      <c r="R77" s="74">
        <f t="shared" si="16"/>
        <v>5</v>
      </c>
      <c r="S77" s="75">
        <f t="shared" si="16"/>
        <v>5</v>
      </c>
      <c r="T77" s="75">
        <f t="shared" si="16"/>
        <v>5</v>
      </c>
      <c r="U77" s="39">
        <f t="shared" si="13"/>
        <v>100</v>
      </c>
      <c r="V77" s="42">
        <f t="shared" si="14"/>
        <v>100</v>
      </c>
    </row>
    <row r="78" spans="9:22" ht="26.25" customHeight="1">
      <c r="I78" s="129" t="s">
        <v>67</v>
      </c>
      <c r="J78" s="130"/>
      <c r="K78" s="130"/>
      <c r="L78" s="130"/>
      <c r="M78" s="58"/>
      <c r="N78" s="12">
        <v>887</v>
      </c>
      <c r="O78" s="13" t="s">
        <v>153</v>
      </c>
      <c r="P78" s="21" t="s">
        <v>87</v>
      </c>
      <c r="Q78" s="21" t="s">
        <v>35</v>
      </c>
      <c r="R78" s="74">
        <v>5</v>
      </c>
      <c r="S78" s="76">
        <v>5</v>
      </c>
      <c r="T78" s="76">
        <v>5</v>
      </c>
      <c r="U78" s="39">
        <f t="shared" si="13"/>
        <v>100</v>
      </c>
      <c r="V78" s="42">
        <f t="shared" si="14"/>
        <v>100</v>
      </c>
    </row>
    <row r="79" spans="9:22" s="20" customFormat="1" ht="84" customHeight="1">
      <c r="I79" s="150" t="s">
        <v>201</v>
      </c>
      <c r="J79" s="151"/>
      <c r="K79" s="151"/>
      <c r="L79" s="151"/>
      <c r="M79" s="80"/>
      <c r="N79" s="16">
        <v>887</v>
      </c>
      <c r="O79" s="60" t="s">
        <v>153</v>
      </c>
      <c r="P79" s="61" t="s">
        <v>89</v>
      </c>
      <c r="Q79" s="61"/>
      <c r="R79" s="97">
        <f aca="true" t="shared" si="17" ref="R79:T80">R80</f>
        <v>6</v>
      </c>
      <c r="S79" s="98">
        <f t="shared" si="17"/>
        <v>6</v>
      </c>
      <c r="T79" s="98">
        <f t="shared" si="17"/>
        <v>6</v>
      </c>
      <c r="U79" s="99">
        <f t="shared" si="13"/>
        <v>100</v>
      </c>
      <c r="V79" s="100">
        <f t="shared" si="14"/>
        <v>100</v>
      </c>
    </row>
    <row r="80" spans="9:22" s="20" customFormat="1" ht="30" customHeight="1">
      <c r="I80" s="129" t="s">
        <v>60</v>
      </c>
      <c r="J80" s="130"/>
      <c r="K80" s="130"/>
      <c r="L80" s="130"/>
      <c r="M80" s="57"/>
      <c r="N80" s="12">
        <v>887</v>
      </c>
      <c r="O80" s="13" t="s">
        <v>153</v>
      </c>
      <c r="P80" s="21" t="s">
        <v>89</v>
      </c>
      <c r="Q80" s="21" t="s">
        <v>56</v>
      </c>
      <c r="R80" s="74">
        <f t="shared" si="17"/>
        <v>6</v>
      </c>
      <c r="S80" s="75">
        <f t="shared" si="17"/>
        <v>6</v>
      </c>
      <c r="T80" s="75">
        <f t="shared" si="17"/>
        <v>6</v>
      </c>
      <c r="U80" s="39">
        <f t="shared" si="13"/>
        <v>100</v>
      </c>
      <c r="V80" s="42">
        <f t="shared" si="14"/>
        <v>100</v>
      </c>
    </row>
    <row r="81" spans="9:22" s="20" customFormat="1" ht="24.75" customHeight="1">
      <c r="I81" s="129" t="s">
        <v>67</v>
      </c>
      <c r="J81" s="130"/>
      <c r="K81" s="130"/>
      <c r="L81" s="130"/>
      <c r="M81" s="57"/>
      <c r="N81" s="12">
        <v>887</v>
      </c>
      <c r="O81" s="13" t="s">
        <v>153</v>
      </c>
      <c r="P81" s="21" t="s">
        <v>89</v>
      </c>
      <c r="Q81" s="21" t="s">
        <v>35</v>
      </c>
      <c r="R81" s="74">
        <v>6</v>
      </c>
      <c r="S81" s="76">
        <v>6</v>
      </c>
      <c r="T81" s="76">
        <v>6</v>
      </c>
      <c r="U81" s="39">
        <f t="shared" si="13"/>
        <v>100</v>
      </c>
      <c r="V81" s="42">
        <f t="shared" si="14"/>
        <v>100</v>
      </c>
    </row>
    <row r="82" spans="9:22" ht="110.25" customHeight="1">
      <c r="I82" s="150" t="s">
        <v>194</v>
      </c>
      <c r="J82" s="151"/>
      <c r="K82" s="151"/>
      <c r="L82" s="152"/>
      <c r="M82" s="56"/>
      <c r="N82" s="16">
        <v>887</v>
      </c>
      <c r="O82" s="60" t="s">
        <v>153</v>
      </c>
      <c r="P82" s="61" t="s">
        <v>88</v>
      </c>
      <c r="Q82" s="61"/>
      <c r="R82" s="97">
        <f aca="true" t="shared" si="18" ref="R82:T83">R83</f>
        <v>5</v>
      </c>
      <c r="S82" s="98">
        <f t="shared" si="18"/>
        <v>5</v>
      </c>
      <c r="T82" s="98">
        <f t="shared" si="18"/>
        <v>5</v>
      </c>
      <c r="U82" s="99">
        <f t="shared" si="13"/>
        <v>100</v>
      </c>
      <c r="V82" s="100">
        <f t="shared" si="14"/>
        <v>100</v>
      </c>
    </row>
    <row r="83" spans="9:22" ht="25.5" customHeight="1">
      <c r="I83" s="129" t="s">
        <v>60</v>
      </c>
      <c r="J83" s="130"/>
      <c r="K83" s="130"/>
      <c r="L83" s="130"/>
      <c r="M83" s="58"/>
      <c r="N83" s="12">
        <v>887</v>
      </c>
      <c r="O83" s="13" t="s">
        <v>153</v>
      </c>
      <c r="P83" s="21" t="s">
        <v>88</v>
      </c>
      <c r="Q83" s="21" t="s">
        <v>56</v>
      </c>
      <c r="R83" s="74">
        <f t="shared" si="18"/>
        <v>5</v>
      </c>
      <c r="S83" s="75">
        <f t="shared" si="18"/>
        <v>5</v>
      </c>
      <c r="T83" s="75">
        <f t="shared" si="18"/>
        <v>5</v>
      </c>
      <c r="U83" s="39">
        <f t="shared" si="13"/>
        <v>100</v>
      </c>
      <c r="V83" s="42">
        <f t="shared" si="14"/>
        <v>100</v>
      </c>
    </row>
    <row r="84" spans="9:22" ht="27" customHeight="1">
      <c r="I84" s="129" t="s">
        <v>67</v>
      </c>
      <c r="J84" s="130"/>
      <c r="K84" s="130"/>
      <c r="L84" s="130"/>
      <c r="M84" s="58"/>
      <c r="N84" s="12">
        <v>887</v>
      </c>
      <c r="O84" s="13" t="s">
        <v>153</v>
      </c>
      <c r="P84" s="21" t="s">
        <v>88</v>
      </c>
      <c r="Q84" s="21" t="s">
        <v>35</v>
      </c>
      <c r="R84" s="74">
        <v>5</v>
      </c>
      <c r="S84" s="76">
        <v>5</v>
      </c>
      <c r="T84" s="76">
        <v>5</v>
      </c>
      <c r="U84" s="39">
        <f t="shared" si="13"/>
        <v>100</v>
      </c>
      <c r="V84" s="42">
        <f t="shared" si="14"/>
        <v>100</v>
      </c>
    </row>
    <row r="85" spans="9:22" s="20" customFormat="1" ht="104.25" customHeight="1">
      <c r="I85" s="150" t="s">
        <v>154</v>
      </c>
      <c r="J85" s="151"/>
      <c r="K85" s="151"/>
      <c r="L85" s="151"/>
      <c r="M85" s="80"/>
      <c r="N85" s="16">
        <v>887</v>
      </c>
      <c r="O85" s="60" t="s">
        <v>153</v>
      </c>
      <c r="P85" s="61" t="s">
        <v>155</v>
      </c>
      <c r="Q85" s="61"/>
      <c r="R85" s="97">
        <f aca="true" t="shared" si="19" ref="R85:T86">R86</f>
        <v>2.5</v>
      </c>
      <c r="S85" s="98">
        <f t="shared" si="19"/>
        <v>2.5</v>
      </c>
      <c r="T85" s="98">
        <f t="shared" si="19"/>
        <v>2.5</v>
      </c>
      <c r="U85" s="99">
        <f t="shared" si="13"/>
        <v>100</v>
      </c>
      <c r="V85" s="100">
        <f t="shared" si="14"/>
        <v>100</v>
      </c>
    </row>
    <row r="86" spans="9:22" s="20" customFormat="1" ht="30" customHeight="1">
      <c r="I86" s="129" t="s">
        <v>60</v>
      </c>
      <c r="J86" s="130"/>
      <c r="K86" s="130"/>
      <c r="L86" s="130"/>
      <c r="M86" s="57"/>
      <c r="N86" s="12">
        <v>887</v>
      </c>
      <c r="O86" s="13" t="s">
        <v>153</v>
      </c>
      <c r="P86" s="21" t="s">
        <v>155</v>
      </c>
      <c r="Q86" s="21" t="s">
        <v>56</v>
      </c>
      <c r="R86" s="74">
        <f t="shared" si="19"/>
        <v>2.5</v>
      </c>
      <c r="S86" s="75">
        <f t="shared" si="19"/>
        <v>2.5</v>
      </c>
      <c r="T86" s="75">
        <f t="shared" si="19"/>
        <v>2.5</v>
      </c>
      <c r="U86" s="39">
        <f t="shared" si="13"/>
        <v>100</v>
      </c>
      <c r="V86" s="42">
        <f t="shared" si="14"/>
        <v>100</v>
      </c>
    </row>
    <row r="87" spans="9:22" s="20" customFormat="1" ht="29.25" customHeight="1">
      <c r="I87" s="129" t="s">
        <v>67</v>
      </c>
      <c r="J87" s="130"/>
      <c r="K87" s="130"/>
      <c r="L87" s="130"/>
      <c r="M87" s="57"/>
      <c r="N87" s="12">
        <v>887</v>
      </c>
      <c r="O87" s="13" t="s">
        <v>153</v>
      </c>
      <c r="P87" s="21" t="s">
        <v>155</v>
      </c>
      <c r="Q87" s="21" t="s">
        <v>35</v>
      </c>
      <c r="R87" s="74">
        <v>2.5</v>
      </c>
      <c r="S87" s="76">
        <v>2.5</v>
      </c>
      <c r="T87" s="76">
        <v>2.5</v>
      </c>
      <c r="U87" s="39">
        <f t="shared" si="13"/>
        <v>100</v>
      </c>
      <c r="V87" s="42">
        <f t="shared" si="14"/>
        <v>100</v>
      </c>
    </row>
    <row r="88" spans="9:22" ht="171.75" customHeight="1">
      <c r="I88" s="150" t="s">
        <v>193</v>
      </c>
      <c r="J88" s="151"/>
      <c r="K88" s="151"/>
      <c r="L88" s="152"/>
      <c r="M88" s="56"/>
      <c r="N88" s="16">
        <v>887</v>
      </c>
      <c r="O88" s="60" t="s">
        <v>153</v>
      </c>
      <c r="P88" s="61" t="s">
        <v>156</v>
      </c>
      <c r="Q88" s="61"/>
      <c r="R88" s="97">
        <f aca="true" t="shared" si="20" ref="R88:T89">R89</f>
        <v>2.5</v>
      </c>
      <c r="S88" s="98">
        <f t="shared" si="20"/>
        <v>2.5</v>
      </c>
      <c r="T88" s="98">
        <f t="shared" si="20"/>
        <v>2.5</v>
      </c>
      <c r="U88" s="99">
        <f t="shared" si="13"/>
        <v>100</v>
      </c>
      <c r="V88" s="100">
        <f t="shared" si="14"/>
        <v>100</v>
      </c>
    </row>
    <row r="89" spans="9:22" ht="26.25" customHeight="1">
      <c r="I89" s="129" t="s">
        <v>60</v>
      </c>
      <c r="J89" s="130"/>
      <c r="K89" s="130"/>
      <c r="L89" s="130"/>
      <c r="M89" s="58"/>
      <c r="N89" s="12">
        <v>887</v>
      </c>
      <c r="O89" s="13" t="s">
        <v>153</v>
      </c>
      <c r="P89" s="21" t="s">
        <v>156</v>
      </c>
      <c r="Q89" s="21" t="s">
        <v>56</v>
      </c>
      <c r="R89" s="74">
        <f t="shared" si="20"/>
        <v>2.5</v>
      </c>
      <c r="S89" s="75">
        <f t="shared" si="20"/>
        <v>2.5</v>
      </c>
      <c r="T89" s="75">
        <f t="shared" si="20"/>
        <v>2.5</v>
      </c>
      <c r="U89" s="39">
        <f t="shared" si="13"/>
        <v>100</v>
      </c>
      <c r="V89" s="42">
        <f t="shared" si="14"/>
        <v>100</v>
      </c>
    </row>
    <row r="90" spans="9:22" ht="25.5" customHeight="1">
      <c r="I90" s="129" t="s">
        <v>67</v>
      </c>
      <c r="J90" s="130"/>
      <c r="K90" s="130"/>
      <c r="L90" s="130"/>
      <c r="M90" s="58"/>
      <c r="N90" s="12">
        <v>887</v>
      </c>
      <c r="O90" s="13" t="s">
        <v>153</v>
      </c>
      <c r="P90" s="21" t="s">
        <v>156</v>
      </c>
      <c r="Q90" s="21" t="s">
        <v>35</v>
      </c>
      <c r="R90" s="74">
        <v>2.5</v>
      </c>
      <c r="S90" s="76">
        <v>2.5</v>
      </c>
      <c r="T90" s="76">
        <v>2.5</v>
      </c>
      <c r="U90" s="39">
        <f t="shared" si="13"/>
        <v>100</v>
      </c>
      <c r="V90" s="42">
        <f t="shared" si="14"/>
        <v>100</v>
      </c>
    </row>
    <row r="91" spans="9:22" ht="21.75" customHeight="1">
      <c r="I91" s="142" t="s">
        <v>34</v>
      </c>
      <c r="J91" s="143"/>
      <c r="K91" s="143"/>
      <c r="L91" s="143"/>
      <c r="M91" s="91"/>
      <c r="N91" s="7">
        <v>887</v>
      </c>
      <c r="O91" s="8" t="s">
        <v>130</v>
      </c>
      <c r="P91" s="8"/>
      <c r="Q91" s="17"/>
      <c r="R91" s="72">
        <f>R92+R96</f>
        <v>15437.8</v>
      </c>
      <c r="S91" s="73">
        <f>S92+S96</f>
        <v>14926.5</v>
      </c>
      <c r="T91" s="73">
        <f>T92+T96</f>
        <v>14926.5</v>
      </c>
      <c r="U91" s="40">
        <f t="shared" si="11"/>
        <v>96.68799958543316</v>
      </c>
      <c r="V91" s="41">
        <f t="shared" si="12"/>
        <v>100</v>
      </c>
    </row>
    <row r="92" spans="9:22" s="20" customFormat="1" ht="22.5" customHeight="1">
      <c r="I92" s="142" t="s">
        <v>29</v>
      </c>
      <c r="J92" s="143"/>
      <c r="K92" s="143"/>
      <c r="L92" s="143"/>
      <c r="M92" s="85"/>
      <c r="N92" s="7">
        <v>887</v>
      </c>
      <c r="O92" s="8" t="s">
        <v>30</v>
      </c>
      <c r="P92" s="8"/>
      <c r="Q92" s="17"/>
      <c r="R92" s="72">
        <f>R93</f>
        <v>102.8</v>
      </c>
      <c r="S92" s="73">
        <f aca="true" t="shared" si="21" ref="S92:T94">S93</f>
        <v>102.8</v>
      </c>
      <c r="T92" s="73">
        <f t="shared" si="21"/>
        <v>102.8</v>
      </c>
      <c r="U92" s="40">
        <f t="shared" si="11"/>
        <v>100</v>
      </c>
      <c r="V92" s="41">
        <f t="shared" si="12"/>
        <v>100</v>
      </c>
    </row>
    <row r="93" spans="9:22" s="20" customFormat="1" ht="105" customHeight="1">
      <c r="I93" s="131" t="s">
        <v>202</v>
      </c>
      <c r="J93" s="132"/>
      <c r="K93" s="132"/>
      <c r="L93" s="132"/>
      <c r="M93" s="132"/>
      <c r="N93" s="7">
        <v>887</v>
      </c>
      <c r="O93" s="8" t="s">
        <v>30</v>
      </c>
      <c r="P93" s="8" t="s">
        <v>92</v>
      </c>
      <c r="Q93" s="8"/>
      <c r="R93" s="72">
        <f>R94</f>
        <v>102.8</v>
      </c>
      <c r="S93" s="73">
        <f t="shared" si="21"/>
        <v>102.8</v>
      </c>
      <c r="T93" s="73">
        <f t="shared" si="21"/>
        <v>102.8</v>
      </c>
      <c r="U93" s="40">
        <f t="shared" si="11"/>
        <v>100</v>
      </c>
      <c r="V93" s="41">
        <f t="shared" si="12"/>
        <v>100</v>
      </c>
    </row>
    <row r="94" spans="9:22" ht="22.5" customHeight="1">
      <c r="I94" s="217" t="s">
        <v>46</v>
      </c>
      <c r="J94" s="218"/>
      <c r="K94" s="218"/>
      <c r="L94" s="218"/>
      <c r="M94" s="218"/>
      <c r="N94" s="12">
        <v>887</v>
      </c>
      <c r="O94" s="13" t="s">
        <v>30</v>
      </c>
      <c r="P94" s="13" t="s">
        <v>92</v>
      </c>
      <c r="Q94" s="13" t="s">
        <v>57</v>
      </c>
      <c r="R94" s="74">
        <f>R95</f>
        <v>102.8</v>
      </c>
      <c r="S94" s="75">
        <f t="shared" si="21"/>
        <v>102.8</v>
      </c>
      <c r="T94" s="75">
        <f t="shared" si="21"/>
        <v>102.8</v>
      </c>
      <c r="U94" s="39">
        <f t="shared" si="11"/>
        <v>100</v>
      </c>
      <c r="V94" s="42">
        <f t="shared" si="12"/>
        <v>100</v>
      </c>
    </row>
    <row r="95" spans="9:22" ht="50.25" customHeight="1">
      <c r="I95" s="123" t="s">
        <v>114</v>
      </c>
      <c r="J95" s="124"/>
      <c r="K95" s="124"/>
      <c r="L95" s="214"/>
      <c r="M95" s="93"/>
      <c r="N95" s="12">
        <v>887</v>
      </c>
      <c r="O95" s="13" t="s">
        <v>30</v>
      </c>
      <c r="P95" s="13" t="s">
        <v>92</v>
      </c>
      <c r="Q95" s="13" t="s">
        <v>75</v>
      </c>
      <c r="R95" s="74">
        <v>102.8</v>
      </c>
      <c r="S95" s="76">
        <v>102.8</v>
      </c>
      <c r="T95" s="76">
        <v>102.8</v>
      </c>
      <c r="U95" s="39">
        <f t="shared" si="11"/>
        <v>100</v>
      </c>
      <c r="V95" s="42">
        <f t="shared" si="12"/>
        <v>100</v>
      </c>
    </row>
    <row r="96" spans="9:22" ht="31.5" customHeight="1">
      <c r="I96" s="142" t="s">
        <v>38</v>
      </c>
      <c r="J96" s="143"/>
      <c r="K96" s="143"/>
      <c r="L96" s="144"/>
      <c r="M96" s="103"/>
      <c r="N96" s="16">
        <v>887</v>
      </c>
      <c r="O96" s="60" t="s">
        <v>39</v>
      </c>
      <c r="P96" s="60"/>
      <c r="Q96" s="61"/>
      <c r="R96" s="97">
        <f>R97</f>
        <v>15335</v>
      </c>
      <c r="S96" s="98">
        <f aca="true" t="shared" si="22" ref="S96:T99">S97</f>
        <v>14823.7</v>
      </c>
      <c r="T96" s="98">
        <f t="shared" si="22"/>
        <v>14823.7</v>
      </c>
      <c r="U96" s="99">
        <f t="shared" si="11"/>
        <v>96.66579719595697</v>
      </c>
      <c r="V96" s="100">
        <f t="shared" si="12"/>
        <v>100</v>
      </c>
    </row>
    <row r="97" spans="9:22" ht="25.5" customHeight="1">
      <c r="I97" s="142" t="s">
        <v>40</v>
      </c>
      <c r="J97" s="143"/>
      <c r="K97" s="143"/>
      <c r="L97" s="144"/>
      <c r="M97" s="103"/>
      <c r="N97" s="16">
        <v>887</v>
      </c>
      <c r="O97" s="60" t="s">
        <v>39</v>
      </c>
      <c r="P97" s="60" t="s">
        <v>93</v>
      </c>
      <c r="Q97" s="61"/>
      <c r="R97" s="97">
        <f>R98</f>
        <v>15335</v>
      </c>
      <c r="S97" s="98">
        <f t="shared" si="22"/>
        <v>14823.7</v>
      </c>
      <c r="T97" s="98">
        <f t="shared" si="22"/>
        <v>14823.7</v>
      </c>
      <c r="U97" s="99">
        <f t="shared" si="11"/>
        <v>96.66579719595697</v>
      </c>
      <c r="V97" s="100">
        <f t="shared" si="12"/>
        <v>100</v>
      </c>
    </row>
    <row r="98" spans="9:22" ht="54" customHeight="1">
      <c r="I98" s="129" t="s">
        <v>31</v>
      </c>
      <c r="J98" s="130"/>
      <c r="K98" s="130"/>
      <c r="L98" s="208"/>
      <c r="M98" s="94"/>
      <c r="N98" s="12">
        <v>887</v>
      </c>
      <c r="O98" s="13" t="s">
        <v>39</v>
      </c>
      <c r="P98" s="13" t="s">
        <v>93</v>
      </c>
      <c r="Q98" s="13"/>
      <c r="R98" s="74">
        <f>R99</f>
        <v>15335</v>
      </c>
      <c r="S98" s="75">
        <f t="shared" si="22"/>
        <v>14823.7</v>
      </c>
      <c r="T98" s="75">
        <f t="shared" si="22"/>
        <v>14823.7</v>
      </c>
      <c r="U98" s="39">
        <f t="shared" si="11"/>
        <v>96.66579719595697</v>
      </c>
      <c r="V98" s="42">
        <f t="shared" si="12"/>
        <v>100</v>
      </c>
    </row>
    <row r="99" spans="9:22" ht="30.75" customHeight="1">
      <c r="I99" s="129" t="s">
        <v>60</v>
      </c>
      <c r="J99" s="130"/>
      <c r="K99" s="130"/>
      <c r="L99" s="130"/>
      <c r="M99" s="95"/>
      <c r="N99" s="12">
        <v>887</v>
      </c>
      <c r="O99" s="13" t="s">
        <v>39</v>
      </c>
      <c r="P99" s="13" t="s">
        <v>93</v>
      </c>
      <c r="Q99" s="13" t="s">
        <v>56</v>
      </c>
      <c r="R99" s="74">
        <f>R100</f>
        <v>15335</v>
      </c>
      <c r="S99" s="75">
        <f t="shared" si="22"/>
        <v>14823.7</v>
      </c>
      <c r="T99" s="75">
        <f t="shared" si="22"/>
        <v>14823.7</v>
      </c>
      <c r="U99" s="39">
        <f t="shared" si="11"/>
        <v>96.66579719595697</v>
      </c>
      <c r="V99" s="42">
        <f t="shared" si="12"/>
        <v>100</v>
      </c>
    </row>
    <row r="100" spans="9:22" ht="30.75" customHeight="1">
      <c r="I100" s="129" t="s">
        <v>67</v>
      </c>
      <c r="J100" s="130"/>
      <c r="K100" s="130"/>
      <c r="L100" s="130"/>
      <c r="M100" s="95"/>
      <c r="N100" s="12">
        <v>887</v>
      </c>
      <c r="O100" s="13" t="s">
        <v>39</v>
      </c>
      <c r="P100" s="13" t="s">
        <v>93</v>
      </c>
      <c r="Q100" s="13" t="s">
        <v>35</v>
      </c>
      <c r="R100" s="74">
        <v>15335</v>
      </c>
      <c r="S100" s="76">
        <v>14823.7</v>
      </c>
      <c r="T100" s="76">
        <v>14823.7</v>
      </c>
      <c r="U100" s="39">
        <f t="shared" si="11"/>
        <v>96.66579719595697</v>
      </c>
      <c r="V100" s="42">
        <f t="shared" si="12"/>
        <v>100</v>
      </c>
    </row>
    <row r="101" spans="9:22" ht="27" customHeight="1">
      <c r="I101" s="142" t="s">
        <v>22</v>
      </c>
      <c r="J101" s="143"/>
      <c r="K101" s="143"/>
      <c r="L101" s="143"/>
      <c r="M101" s="102"/>
      <c r="N101" s="16">
        <v>887</v>
      </c>
      <c r="O101" s="60" t="s">
        <v>131</v>
      </c>
      <c r="P101" s="60"/>
      <c r="Q101" s="61"/>
      <c r="R101" s="97">
        <f>R102</f>
        <v>18554</v>
      </c>
      <c r="S101" s="98">
        <f>S102</f>
        <v>19307.800000000003</v>
      </c>
      <c r="T101" s="98">
        <f>T102</f>
        <v>19307.7</v>
      </c>
      <c r="U101" s="99">
        <f t="shared" si="11"/>
        <v>104.06219683087205</v>
      </c>
      <c r="V101" s="100">
        <f t="shared" si="12"/>
        <v>99.99948207460196</v>
      </c>
    </row>
    <row r="102" spans="9:22" ht="19.5" customHeight="1">
      <c r="I102" s="142" t="s">
        <v>12</v>
      </c>
      <c r="J102" s="143"/>
      <c r="K102" s="143"/>
      <c r="L102" s="143"/>
      <c r="M102" s="143"/>
      <c r="N102" s="16">
        <v>887</v>
      </c>
      <c r="O102" s="60" t="s">
        <v>13</v>
      </c>
      <c r="P102" s="60"/>
      <c r="Q102" s="60"/>
      <c r="R102" s="97">
        <f>R103+R128+R141+R153+R138</f>
        <v>18554</v>
      </c>
      <c r="S102" s="98">
        <f>S103+S128+S141+S153+S138</f>
        <v>19307.800000000003</v>
      </c>
      <c r="T102" s="98">
        <f>T103+T128+T141+T153+T138</f>
        <v>19307.7</v>
      </c>
      <c r="U102" s="99">
        <f t="shared" si="11"/>
        <v>104.06219683087205</v>
      </c>
      <c r="V102" s="100">
        <f t="shared" si="12"/>
        <v>99.99948207460196</v>
      </c>
    </row>
    <row r="103" spans="9:22" ht="32.25" customHeight="1">
      <c r="I103" s="150" t="s">
        <v>122</v>
      </c>
      <c r="J103" s="151"/>
      <c r="K103" s="151"/>
      <c r="L103" s="151"/>
      <c r="M103" s="81"/>
      <c r="N103" s="16">
        <v>887</v>
      </c>
      <c r="O103" s="60" t="s">
        <v>13</v>
      </c>
      <c r="P103" s="60" t="s">
        <v>96</v>
      </c>
      <c r="Q103" s="60"/>
      <c r="R103" s="97">
        <f>R113+R116+R119+R122+R125</f>
        <v>1100</v>
      </c>
      <c r="S103" s="97">
        <f>S113+S116+S119+S122</f>
        <v>1434.6</v>
      </c>
      <c r="T103" s="97">
        <f>T113+T116+T119+T122</f>
        <v>1434.6</v>
      </c>
      <c r="U103" s="99">
        <f t="shared" si="11"/>
        <v>130.4181818181818</v>
      </c>
      <c r="V103" s="100">
        <f t="shared" si="12"/>
        <v>100</v>
      </c>
    </row>
    <row r="104" spans="9:22" ht="40.5" customHeight="1" hidden="1">
      <c r="I104" s="129" t="s">
        <v>48</v>
      </c>
      <c r="J104" s="130"/>
      <c r="K104" s="130"/>
      <c r="L104" s="130"/>
      <c r="M104" s="89"/>
      <c r="N104" s="7">
        <v>887</v>
      </c>
      <c r="O104" s="13" t="s">
        <v>13</v>
      </c>
      <c r="P104" s="13" t="s">
        <v>14</v>
      </c>
      <c r="Q104" s="13"/>
      <c r="R104" s="74">
        <f>R105</f>
        <v>0</v>
      </c>
      <c r="S104" s="76"/>
      <c r="T104" s="76"/>
      <c r="U104" s="39" t="e">
        <f t="shared" si="11"/>
        <v>#DIV/0!</v>
      </c>
      <c r="V104" s="42" t="e">
        <f t="shared" si="12"/>
        <v>#DIV/0!</v>
      </c>
    </row>
    <row r="105" spans="9:22" ht="37.5" customHeight="1" hidden="1">
      <c r="I105" s="129" t="s">
        <v>60</v>
      </c>
      <c r="J105" s="130"/>
      <c r="K105" s="130"/>
      <c r="L105" s="130"/>
      <c r="M105" s="130"/>
      <c r="N105" s="7">
        <v>887</v>
      </c>
      <c r="O105" s="13" t="s">
        <v>13</v>
      </c>
      <c r="P105" s="13" t="s">
        <v>14</v>
      </c>
      <c r="Q105" s="13" t="s">
        <v>56</v>
      </c>
      <c r="R105" s="74">
        <f>R106</f>
        <v>0</v>
      </c>
      <c r="S105" s="76"/>
      <c r="T105" s="76"/>
      <c r="U105" s="39" t="e">
        <f t="shared" si="11"/>
        <v>#DIV/0!</v>
      </c>
      <c r="V105" s="42" t="e">
        <f t="shared" si="12"/>
        <v>#DIV/0!</v>
      </c>
    </row>
    <row r="106" spans="9:22" ht="37.5" customHeight="1" hidden="1">
      <c r="I106" s="129" t="s">
        <v>67</v>
      </c>
      <c r="J106" s="130"/>
      <c r="K106" s="130"/>
      <c r="L106" s="130"/>
      <c r="M106" s="58"/>
      <c r="N106" s="7">
        <v>887</v>
      </c>
      <c r="O106" s="13" t="s">
        <v>13</v>
      </c>
      <c r="P106" s="13" t="s">
        <v>14</v>
      </c>
      <c r="Q106" s="13" t="s">
        <v>35</v>
      </c>
      <c r="R106" s="74">
        <f>534-534</f>
        <v>0</v>
      </c>
      <c r="S106" s="76"/>
      <c r="T106" s="76"/>
      <c r="U106" s="39" t="e">
        <f t="shared" si="11"/>
        <v>#DIV/0!</v>
      </c>
      <c r="V106" s="42" t="e">
        <f t="shared" si="12"/>
        <v>#DIV/0!</v>
      </c>
    </row>
    <row r="107" spans="9:22" ht="24.75" customHeight="1" hidden="1">
      <c r="I107" s="129" t="s">
        <v>32</v>
      </c>
      <c r="J107" s="130"/>
      <c r="K107" s="130"/>
      <c r="L107" s="130"/>
      <c r="M107" s="130"/>
      <c r="N107" s="7">
        <v>887</v>
      </c>
      <c r="O107" s="13" t="s">
        <v>13</v>
      </c>
      <c r="P107" s="13" t="s">
        <v>15</v>
      </c>
      <c r="Q107" s="13"/>
      <c r="R107" s="74">
        <f>R108</f>
        <v>0</v>
      </c>
      <c r="S107" s="76"/>
      <c r="T107" s="76"/>
      <c r="U107" s="39" t="e">
        <f t="shared" si="11"/>
        <v>#DIV/0!</v>
      </c>
      <c r="V107" s="42" t="e">
        <f t="shared" si="12"/>
        <v>#DIV/0!</v>
      </c>
    </row>
    <row r="108" spans="9:22" ht="36.75" customHeight="1" hidden="1">
      <c r="I108" s="129" t="s">
        <v>60</v>
      </c>
      <c r="J108" s="130"/>
      <c r="K108" s="130"/>
      <c r="L108" s="130"/>
      <c r="M108" s="83"/>
      <c r="N108" s="7">
        <v>887</v>
      </c>
      <c r="O108" s="13" t="s">
        <v>13</v>
      </c>
      <c r="P108" s="13" t="s">
        <v>15</v>
      </c>
      <c r="Q108" s="13" t="s">
        <v>56</v>
      </c>
      <c r="R108" s="74">
        <f>R109</f>
        <v>0</v>
      </c>
      <c r="S108" s="76"/>
      <c r="T108" s="76"/>
      <c r="U108" s="39" t="e">
        <f t="shared" si="11"/>
        <v>#DIV/0!</v>
      </c>
      <c r="V108" s="42" t="e">
        <f t="shared" si="12"/>
        <v>#DIV/0!</v>
      </c>
    </row>
    <row r="109" spans="9:22" ht="40.5" customHeight="1" hidden="1">
      <c r="I109" s="129" t="s">
        <v>67</v>
      </c>
      <c r="J109" s="130"/>
      <c r="K109" s="130"/>
      <c r="L109" s="130"/>
      <c r="M109" s="83"/>
      <c r="N109" s="7">
        <v>887</v>
      </c>
      <c r="O109" s="13" t="s">
        <v>13</v>
      </c>
      <c r="P109" s="13" t="s">
        <v>15</v>
      </c>
      <c r="Q109" s="13" t="s">
        <v>35</v>
      </c>
      <c r="R109" s="74">
        <v>0</v>
      </c>
      <c r="S109" s="76"/>
      <c r="T109" s="76"/>
      <c r="U109" s="39" t="e">
        <f t="shared" si="11"/>
        <v>#DIV/0!</v>
      </c>
      <c r="V109" s="42" t="e">
        <f t="shared" si="12"/>
        <v>#DIV/0!</v>
      </c>
    </row>
    <row r="110" spans="9:22" ht="40.5" customHeight="1" hidden="1">
      <c r="I110" s="129" t="s">
        <v>48</v>
      </c>
      <c r="J110" s="130"/>
      <c r="K110" s="130"/>
      <c r="L110" s="130"/>
      <c r="M110" s="89"/>
      <c r="N110" s="7">
        <v>887</v>
      </c>
      <c r="O110" s="13" t="s">
        <v>13</v>
      </c>
      <c r="P110" s="13" t="s">
        <v>14</v>
      </c>
      <c r="Q110" s="13"/>
      <c r="R110" s="74">
        <f>R111</f>
        <v>0</v>
      </c>
      <c r="S110" s="76"/>
      <c r="T110" s="76"/>
      <c r="U110" s="39" t="e">
        <f t="shared" si="11"/>
        <v>#DIV/0!</v>
      </c>
      <c r="V110" s="42" t="e">
        <f t="shared" si="12"/>
        <v>#DIV/0!</v>
      </c>
    </row>
    <row r="111" spans="9:22" ht="37.5" customHeight="1" hidden="1">
      <c r="I111" s="129" t="s">
        <v>60</v>
      </c>
      <c r="J111" s="130"/>
      <c r="K111" s="130"/>
      <c r="L111" s="130"/>
      <c r="M111" s="130"/>
      <c r="N111" s="7">
        <v>887</v>
      </c>
      <c r="O111" s="13" t="s">
        <v>13</v>
      </c>
      <c r="P111" s="13" t="s">
        <v>14</v>
      </c>
      <c r="Q111" s="13" t="s">
        <v>56</v>
      </c>
      <c r="R111" s="74">
        <f>R112</f>
        <v>0</v>
      </c>
      <c r="S111" s="76"/>
      <c r="T111" s="76"/>
      <c r="U111" s="39" t="e">
        <f t="shared" si="11"/>
        <v>#DIV/0!</v>
      </c>
      <c r="V111" s="42" t="e">
        <f t="shared" si="12"/>
        <v>#DIV/0!</v>
      </c>
    </row>
    <row r="112" spans="9:22" ht="37.5" customHeight="1" hidden="1">
      <c r="I112" s="129" t="s">
        <v>67</v>
      </c>
      <c r="J112" s="130"/>
      <c r="K112" s="130"/>
      <c r="L112" s="130"/>
      <c r="M112" s="58"/>
      <c r="N112" s="7">
        <v>887</v>
      </c>
      <c r="O112" s="13" t="s">
        <v>13</v>
      </c>
      <c r="P112" s="13" t="s">
        <v>14</v>
      </c>
      <c r="Q112" s="13" t="s">
        <v>35</v>
      </c>
      <c r="R112" s="74">
        <v>0</v>
      </c>
      <c r="S112" s="76"/>
      <c r="T112" s="76"/>
      <c r="U112" s="39" t="e">
        <f t="shared" si="11"/>
        <v>#DIV/0!</v>
      </c>
      <c r="V112" s="42" t="e">
        <f t="shared" si="12"/>
        <v>#DIV/0!</v>
      </c>
    </row>
    <row r="113" spans="9:22" ht="174" customHeight="1">
      <c r="I113" s="211" t="s">
        <v>203</v>
      </c>
      <c r="J113" s="212"/>
      <c r="K113" s="212"/>
      <c r="L113" s="212"/>
      <c r="M113" s="89"/>
      <c r="N113" s="12">
        <v>887</v>
      </c>
      <c r="O113" s="13" t="s">
        <v>13</v>
      </c>
      <c r="P113" s="13" t="s">
        <v>94</v>
      </c>
      <c r="Q113" s="13"/>
      <c r="R113" s="74">
        <f aca="true" t="shared" si="23" ref="R113:T126">R114</f>
        <v>950</v>
      </c>
      <c r="S113" s="75">
        <f t="shared" si="23"/>
        <v>1434.6</v>
      </c>
      <c r="T113" s="75">
        <f t="shared" si="23"/>
        <v>1434.6</v>
      </c>
      <c r="U113" s="39">
        <f t="shared" si="11"/>
        <v>151.01052631578946</v>
      </c>
      <c r="V113" s="42">
        <f t="shared" si="12"/>
        <v>100</v>
      </c>
    </row>
    <row r="114" spans="9:22" s="20" customFormat="1" ht="27" customHeight="1">
      <c r="I114" s="129" t="s">
        <v>60</v>
      </c>
      <c r="J114" s="130"/>
      <c r="K114" s="130"/>
      <c r="L114" s="130"/>
      <c r="M114" s="130"/>
      <c r="N114" s="12">
        <v>887</v>
      </c>
      <c r="O114" s="13" t="s">
        <v>13</v>
      </c>
      <c r="P114" s="13" t="s">
        <v>94</v>
      </c>
      <c r="Q114" s="13" t="s">
        <v>56</v>
      </c>
      <c r="R114" s="74">
        <f t="shared" si="23"/>
        <v>950</v>
      </c>
      <c r="S114" s="75">
        <f t="shared" si="23"/>
        <v>1434.6</v>
      </c>
      <c r="T114" s="75">
        <f t="shared" si="23"/>
        <v>1434.6</v>
      </c>
      <c r="U114" s="39">
        <f t="shared" si="11"/>
        <v>151.01052631578946</v>
      </c>
      <c r="V114" s="42">
        <f t="shared" si="12"/>
        <v>100</v>
      </c>
    </row>
    <row r="115" spans="9:22" s="20" customFormat="1" ht="28.5" customHeight="1">
      <c r="I115" s="129" t="s">
        <v>67</v>
      </c>
      <c r="J115" s="130"/>
      <c r="K115" s="130"/>
      <c r="L115" s="130"/>
      <c r="M115" s="58"/>
      <c r="N115" s="12">
        <v>887</v>
      </c>
      <c r="O115" s="13" t="s">
        <v>13</v>
      </c>
      <c r="P115" s="13" t="s">
        <v>94</v>
      </c>
      <c r="Q115" s="13" t="s">
        <v>35</v>
      </c>
      <c r="R115" s="74">
        <v>950</v>
      </c>
      <c r="S115" s="76">
        <v>1434.6</v>
      </c>
      <c r="T115" s="76">
        <v>1434.6</v>
      </c>
      <c r="U115" s="39">
        <f t="shared" si="11"/>
        <v>151.01052631578946</v>
      </c>
      <c r="V115" s="42">
        <f t="shared" si="12"/>
        <v>100</v>
      </c>
    </row>
    <row r="116" spans="9:22" ht="39" customHeight="1">
      <c r="I116" s="211" t="s">
        <v>147</v>
      </c>
      <c r="J116" s="212"/>
      <c r="K116" s="212"/>
      <c r="L116" s="212"/>
      <c r="M116" s="89"/>
      <c r="N116" s="12">
        <v>887</v>
      </c>
      <c r="O116" s="13" t="s">
        <v>13</v>
      </c>
      <c r="P116" s="13" t="s">
        <v>146</v>
      </c>
      <c r="Q116" s="13"/>
      <c r="R116" s="74">
        <f t="shared" si="23"/>
        <v>150</v>
      </c>
      <c r="S116" s="75">
        <f t="shared" si="23"/>
        <v>0</v>
      </c>
      <c r="T116" s="75">
        <f t="shared" si="23"/>
        <v>0</v>
      </c>
      <c r="U116" s="39">
        <f aca="true" t="shared" si="24" ref="U116:U128">(T116/R116)*100</f>
        <v>0</v>
      </c>
      <c r="V116" s="42">
        <v>0</v>
      </c>
    </row>
    <row r="117" spans="9:22" s="20" customFormat="1" ht="25.5" customHeight="1">
      <c r="I117" s="129" t="s">
        <v>60</v>
      </c>
      <c r="J117" s="130"/>
      <c r="K117" s="130"/>
      <c r="L117" s="130"/>
      <c r="M117" s="130"/>
      <c r="N117" s="12">
        <v>887</v>
      </c>
      <c r="O117" s="13" t="s">
        <v>13</v>
      </c>
      <c r="P117" s="13" t="s">
        <v>146</v>
      </c>
      <c r="Q117" s="13" t="s">
        <v>56</v>
      </c>
      <c r="R117" s="74">
        <f t="shared" si="23"/>
        <v>150</v>
      </c>
      <c r="S117" s="75">
        <f t="shared" si="23"/>
        <v>0</v>
      </c>
      <c r="T117" s="75">
        <f t="shared" si="23"/>
        <v>0</v>
      </c>
      <c r="U117" s="39">
        <f t="shared" si="24"/>
        <v>0</v>
      </c>
      <c r="V117" s="42">
        <v>0</v>
      </c>
    </row>
    <row r="118" spans="9:22" s="20" customFormat="1" ht="24" customHeight="1">
      <c r="I118" s="129" t="s">
        <v>67</v>
      </c>
      <c r="J118" s="130"/>
      <c r="K118" s="130"/>
      <c r="L118" s="130"/>
      <c r="M118" s="58"/>
      <c r="N118" s="12">
        <v>887</v>
      </c>
      <c r="O118" s="13" t="s">
        <v>13</v>
      </c>
      <c r="P118" s="13" t="s">
        <v>146</v>
      </c>
      <c r="Q118" s="13" t="s">
        <v>35</v>
      </c>
      <c r="R118" s="74">
        <v>150</v>
      </c>
      <c r="S118" s="76">
        <v>0</v>
      </c>
      <c r="T118" s="76">
        <v>0</v>
      </c>
      <c r="U118" s="39">
        <f t="shared" si="24"/>
        <v>0</v>
      </c>
      <c r="V118" s="42">
        <v>0</v>
      </c>
    </row>
    <row r="119" spans="9:22" ht="2.25" customHeight="1" hidden="1">
      <c r="I119" s="138" t="s">
        <v>32</v>
      </c>
      <c r="J119" s="139"/>
      <c r="K119" s="139"/>
      <c r="L119" s="139"/>
      <c r="M119" s="89"/>
      <c r="N119" s="12">
        <v>887</v>
      </c>
      <c r="O119" s="13" t="s">
        <v>13</v>
      </c>
      <c r="P119" s="13" t="s">
        <v>148</v>
      </c>
      <c r="Q119" s="13"/>
      <c r="R119" s="74">
        <f t="shared" si="23"/>
        <v>0</v>
      </c>
      <c r="S119" s="75">
        <f t="shared" si="23"/>
        <v>0</v>
      </c>
      <c r="T119" s="75">
        <f t="shared" si="23"/>
        <v>0</v>
      </c>
      <c r="U119" s="39" t="e">
        <f t="shared" si="24"/>
        <v>#DIV/0!</v>
      </c>
      <c r="V119" s="42">
        <v>0</v>
      </c>
    </row>
    <row r="120" spans="9:22" s="20" customFormat="1" ht="38.25" customHeight="1" hidden="1">
      <c r="I120" s="129" t="s">
        <v>60</v>
      </c>
      <c r="J120" s="130"/>
      <c r="K120" s="130"/>
      <c r="L120" s="130"/>
      <c r="M120" s="130"/>
      <c r="N120" s="12">
        <v>887</v>
      </c>
      <c r="O120" s="13" t="s">
        <v>13</v>
      </c>
      <c r="P120" s="13" t="s">
        <v>148</v>
      </c>
      <c r="Q120" s="13" t="s">
        <v>56</v>
      </c>
      <c r="R120" s="74">
        <f t="shared" si="23"/>
        <v>0</v>
      </c>
      <c r="S120" s="75">
        <f t="shared" si="23"/>
        <v>0</v>
      </c>
      <c r="T120" s="75">
        <f t="shared" si="23"/>
        <v>0</v>
      </c>
      <c r="U120" s="39" t="e">
        <f t="shared" si="24"/>
        <v>#DIV/0!</v>
      </c>
      <c r="V120" s="42">
        <v>0</v>
      </c>
    </row>
    <row r="121" spans="9:22" s="20" customFormat="1" ht="38.25" customHeight="1" hidden="1">
      <c r="I121" s="129" t="s">
        <v>67</v>
      </c>
      <c r="J121" s="130"/>
      <c r="K121" s="130"/>
      <c r="L121" s="130"/>
      <c r="M121" s="58"/>
      <c r="N121" s="12">
        <v>887</v>
      </c>
      <c r="O121" s="13" t="s">
        <v>13</v>
      </c>
      <c r="P121" s="13" t="s">
        <v>148</v>
      </c>
      <c r="Q121" s="13" t="s">
        <v>35</v>
      </c>
      <c r="R121" s="74">
        <v>0</v>
      </c>
      <c r="S121" s="76">
        <v>0</v>
      </c>
      <c r="T121" s="76">
        <v>0</v>
      </c>
      <c r="U121" s="39" t="e">
        <f t="shared" si="24"/>
        <v>#DIV/0!</v>
      </c>
      <c r="V121" s="42">
        <v>0</v>
      </c>
    </row>
    <row r="122" spans="9:22" ht="27" customHeight="1" hidden="1">
      <c r="I122" s="138" t="s">
        <v>204</v>
      </c>
      <c r="J122" s="139"/>
      <c r="K122" s="139"/>
      <c r="L122" s="139"/>
      <c r="M122" s="89"/>
      <c r="N122" s="12">
        <v>887</v>
      </c>
      <c r="O122" s="13" t="s">
        <v>13</v>
      </c>
      <c r="P122" s="13" t="s">
        <v>150</v>
      </c>
      <c r="Q122" s="13"/>
      <c r="R122" s="74">
        <f t="shared" si="23"/>
        <v>0</v>
      </c>
      <c r="S122" s="75">
        <f t="shared" si="23"/>
        <v>0</v>
      </c>
      <c r="T122" s="75">
        <f t="shared" si="23"/>
        <v>0</v>
      </c>
      <c r="U122" s="39" t="e">
        <f t="shared" si="24"/>
        <v>#DIV/0!</v>
      </c>
      <c r="V122" s="42">
        <v>0</v>
      </c>
    </row>
    <row r="123" spans="9:22" s="20" customFormat="1" ht="38.25" customHeight="1" hidden="1">
      <c r="I123" s="129" t="s">
        <v>60</v>
      </c>
      <c r="J123" s="130"/>
      <c r="K123" s="130"/>
      <c r="L123" s="130"/>
      <c r="M123" s="130"/>
      <c r="N123" s="12">
        <v>887</v>
      </c>
      <c r="O123" s="13" t="s">
        <v>13</v>
      </c>
      <c r="P123" s="13" t="s">
        <v>150</v>
      </c>
      <c r="Q123" s="13" t="s">
        <v>56</v>
      </c>
      <c r="R123" s="74">
        <f t="shared" si="23"/>
        <v>0</v>
      </c>
      <c r="S123" s="75">
        <f t="shared" si="23"/>
        <v>0</v>
      </c>
      <c r="T123" s="75">
        <f t="shared" si="23"/>
        <v>0</v>
      </c>
      <c r="U123" s="39" t="e">
        <f t="shared" si="24"/>
        <v>#DIV/0!</v>
      </c>
      <c r="V123" s="42">
        <v>0</v>
      </c>
    </row>
    <row r="124" spans="9:22" s="20" customFormat="1" ht="38.25" customHeight="1" hidden="1">
      <c r="I124" s="129" t="s">
        <v>67</v>
      </c>
      <c r="J124" s="130"/>
      <c r="K124" s="130"/>
      <c r="L124" s="130"/>
      <c r="M124" s="58"/>
      <c r="N124" s="12">
        <v>887</v>
      </c>
      <c r="O124" s="13" t="s">
        <v>13</v>
      </c>
      <c r="P124" s="13" t="s">
        <v>150</v>
      </c>
      <c r="Q124" s="13" t="s">
        <v>35</v>
      </c>
      <c r="R124" s="74">
        <v>0</v>
      </c>
      <c r="S124" s="76">
        <v>0</v>
      </c>
      <c r="T124" s="76">
        <v>0</v>
      </c>
      <c r="U124" s="39" t="e">
        <f t="shared" si="24"/>
        <v>#DIV/0!</v>
      </c>
      <c r="V124" s="42">
        <v>0</v>
      </c>
    </row>
    <row r="125" spans="9:22" ht="54.75" customHeight="1" hidden="1">
      <c r="I125" s="138" t="s">
        <v>205</v>
      </c>
      <c r="J125" s="139"/>
      <c r="K125" s="139"/>
      <c r="L125" s="139"/>
      <c r="M125" s="89"/>
      <c r="N125" s="12">
        <v>887</v>
      </c>
      <c r="O125" s="13" t="s">
        <v>13</v>
      </c>
      <c r="P125" s="13" t="s">
        <v>159</v>
      </c>
      <c r="Q125" s="13"/>
      <c r="R125" s="74">
        <f t="shared" si="23"/>
        <v>0</v>
      </c>
      <c r="S125" s="75">
        <f t="shared" si="23"/>
        <v>0</v>
      </c>
      <c r="T125" s="75">
        <v>0</v>
      </c>
      <c r="U125" s="39" t="e">
        <f>(T125/R125)*100</f>
        <v>#DIV/0!</v>
      </c>
      <c r="V125" s="42">
        <v>0</v>
      </c>
    </row>
    <row r="126" spans="9:22" s="20" customFormat="1" ht="38.25" customHeight="1" hidden="1">
      <c r="I126" s="129" t="s">
        <v>60</v>
      </c>
      <c r="J126" s="130"/>
      <c r="K126" s="130"/>
      <c r="L126" s="130"/>
      <c r="M126" s="130"/>
      <c r="N126" s="12">
        <v>887</v>
      </c>
      <c r="O126" s="13" t="s">
        <v>13</v>
      </c>
      <c r="P126" s="13" t="s">
        <v>150</v>
      </c>
      <c r="Q126" s="13" t="s">
        <v>56</v>
      </c>
      <c r="R126" s="74">
        <f t="shared" si="23"/>
        <v>0</v>
      </c>
      <c r="S126" s="75">
        <f t="shared" si="23"/>
        <v>0</v>
      </c>
      <c r="T126" s="75">
        <v>0</v>
      </c>
      <c r="U126" s="39" t="e">
        <f>(T126/R126)*100</f>
        <v>#DIV/0!</v>
      </c>
      <c r="V126" s="42">
        <v>0</v>
      </c>
    </row>
    <row r="127" spans="9:22" s="20" customFormat="1" ht="0.75" customHeight="1" hidden="1">
      <c r="I127" s="129" t="s">
        <v>67</v>
      </c>
      <c r="J127" s="130"/>
      <c r="K127" s="130"/>
      <c r="L127" s="130"/>
      <c r="M127" s="58"/>
      <c r="N127" s="12">
        <v>887</v>
      </c>
      <c r="O127" s="13" t="s">
        <v>13</v>
      </c>
      <c r="P127" s="13" t="s">
        <v>150</v>
      </c>
      <c r="Q127" s="13" t="s">
        <v>35</v>
      </c>
      <c r="R127" s="74">
        <v>0</v>
      </c>
      <c r="S127" s="76">
        <v>0</v>
      </c>
      <c r="T127" s="76">
        <v>0</v>
      </c>
      <c r="U127" s="39" t="e">
        <f>(T127/R127)*100</f>
        <v>#DIV/0!</v>
      </c>
      <c r="V127" s="42">
        <v>0</v>
      </c>
    </row>
    <row r="128" spans="9:22" s="20" customFormat="1" ht="42" customHeight="1">
      <c r="I128" s="150" t="s">
        <v>41</v>
      </c>
      <c r="J128" s="151"/>
      <c r="K128" s="151"/>
      <c r="L128" s="151"/>
      <c r="M128" s="101"/>
      <c r="N128" s="16">
        <v>887</v>
      </c>
      <c r="O128" s="60" t="s">
        <v>13</v>
      </c>
      <c r="P128" s="60" t="s">
        <v>95</v>
      </c>
      <c r="Q128" s="60"/>
      <c r="R128" s="97">
        <f>R129+R132+R135</f>
        <v>380</v>
      </c>
      <c r="S128" s="98">
        <f>S129+S132+S135</f>
        <v>417.90000000000003</v>
      </c>
      <c r="T128" s="98">
        <f>T129+T132+T135</f>
        <v>417.90000000000003</v>
      </c>
      <c r="U128" s="99">
        <f t="shared" si="24"/>
        <v>109.97368421052633</v>
      </c>
      <c r="V128" s="100">
        <f t="shared" si="12"/>
        <v>100</v>
      </c>
    </row>
    <row r="129" spans="9:22" s="20" customFormat="1" ht="43.5" customHeight="1">
      <c r="I129" s="209" t="s">
        <v>172</v>
      </c>
      <c r="J129" s="210"/>
      <c r="K129" s="210"/>
      <c r="L129" s="210"/>
      <c r="M129" s="85"/>
      <c r="N129" s="12">
        <v>887</v>
      </c>
      <c r="O129" s="13" t="s">
        <v>13</v>
      </c>
      <c r="P129" s="13" t="s">
        <v>171</v>
      </c>
      <c r="Q129" s="13"/>
      <c r="R129" s="74">
        <f aca="true" t="shared" si="25" ref="R129:T130">R130</f>
        <v>100</v>
      </c>
      <c r="S129" s="75">
        <f t="shared" si="25"/>
        <v>0</v>
      </c>
      <c r="T129" s="75">
        <f t="shared" si="25"/>
        <v>0</v>
      </c>
      <c r="U129" s="39">
        <f t="shared" si="11"/>
        <v>0</v>
      </c>
      <c r="V129" s="42">
        <v>0</v>
      </c>
    </row>
    <row r="130" spans="9:22" ht="24.75" customHeight="1">
      <c r="I130" s="183" t="s">
        <v>60</v>
      </c>
      <c r="J130" s="184"/>
      <c r="K130" s="184"/>
      <c r="L130" s="184"/>
      <c r="M130" s="85"/>
      <c r="N130" s="12">
        <v>887</v>
      </c>
      <c r="O130" s="13" t="s">
        <v>13</v>
      </c>
      <c r="P130" s="13" t="s">
        <v>171</v>
      </c>
      <c r="Q130" s="13" t="s">
        <v>56</v>
      </c>
      <c r="R130" s="74">
        <f t="shared" si="25"/>
        <v>100</v>
      </c>
      <c r="S130" s="75">
        <f t="shared" si="25"/>
        <v>0</v>
      </c>
      <c r="T130" s="75">
        <f t="shared" si="25"/>
        <v>0</v>
      </c>
      <c r="U130" s="39">
        <f t="shared" si="11"/>
        <v>0</v>
      </c>
      <c r="V130" s="42">
        <v>0</v>
      </c>
    </row>
    <row r="131" spans="9:22" ht="29.25" customHeight="1">
      <c r="I131" s="129" t="s">
        <v>67</v>
      </c>
      <c r="J131" s="130"/>
      <c r="K131" s="130"/>
      <c r="L131" s="130"/>
      <c r="M131" s="85"/>
      <c r="N131" s="12">
        <v>887</v>
      </c>
      <c r="O131" s="13" t="s">
        <v>13</v>
      </c>
      <c r="P131" s="13" t="s">
        <v>171</v>
      </c>
      <c r="Q131" s="13" t="s">
        <v>35</v>
      </c>
      <c r="R131" s="74">
        <v>100</v>
      </c>
      <c r="S131" s="76">
        <v>0</v>
      </c>
      <c r="T131" s="76">
        <v>0</v>
      </c>
      <c r="U131" s="39">
        <f t="shared" si="11"/>
        <v>0</v>
      </c>
      <c r="V131" s="42">
        <v>0</v>
      </c>
    </row>
    <row r="132" spans="9:22" ht="42.75" customHeight="1">
      <c r="I132" s="136" t="s">
        <v>174</v>
      </c>
      <c r="J132" s="137"/>
      <c r="K132" s="137"/>
      <c r="L132" s="137"/>
      <c r="M132" s="85"/>
      <c r="N132" s="12">
        <v>887</v>
      </c>
      <c r="O132" s="13" t="s">
        <v>13</v>
      </c>
      <c r="P132" s="13" t="s">
        <v>173</v>
      </c>
      <c r="Q132" s="13"/>
      <c r="R132" s="74">
        <f aca="true" t="shared" si="26" ref="R132:T136">R133</f>
        <v>180</v>
      </c>
      <c r="S132" s="75">
        <f t="shared" si="26"/>
        <v>256.1</v>
      </c>
      <c r="T132" s="75">
        <f t="shared" si="26"/>
        <v>256.1</v>
      </c>
      <c r="U132" s="39">
        <f t="shared" si="11"/>
        <v>142.2777777777778</v>
      </c>
      <c r="V132" s="42">
        <f t="shared" si="12"/>
        <v>100</v>
      </c>
    </row>
    <row r="133" spans="9:22" ht="25.5" customHeight="1">
      <c r="I133" s="129" t="s">
        <v>60</v>
      </c>
      <c r="J133" s="130"/>
      <c r="K133" s="130"/>
      <c r="L133" s="130"/>
      <c r="M133" s="85"/>
      <c r="N133" s="12">
        <v>887</v>
      </c>
      <c r="O133" s="13" t="s">
        <v>13</v>
      </c>
      <c r="P133" s="13" t="s">
        <v>173</v>
      </c>
      <c r="Q133" s="13" t="s">
        <v>56</v>
      </c>
      <c r="R133" s="74">
        <f t="shared" si="26"/>
        <v>180</v>
      </c>
      <c r="S133" s="75">
        <f t="shared" si="26"/>
        <v>256.1</v>
      </c>
      <c r="T133" s="75">
        <f t="shared" si="26"/>
        <v>256.1</v>
      </c>
      <c r="U133" s="39">
        <f t="shared" si="11"/>
        <v>142.2777777777778</v>
      </c>
      <c r="V133" s="42">
        <f t="shared" si="12"/>
        <v>100</v>
      </c>
    </row>
    <row r="134" spans="9:22" ht="29.25" customHeight="1">
      <c r="I134" s="129" t="s">
        <v>67</v>
      </c>
      <c r="J134" s="130"/>
      <c r="K134" s="130"/>
      <c r="L134" s="130"/>
      <c r="M134" s="85"/>
      <c r="N134" s="12">
        <v>887</v>
      </c>
      <c r="O134" s="13" t="s">
        <v>13</v>
      </c>
      <c r="P134" s="13" t="s">
        <v>173</v>
      </c>
      <c r="Q134" s="13" t="s">
        <v>35</v>
      </c>
      <c r="R134" s="74">
        <v>180</v>
      </c>
      <c r="S134" s="76">
        <v>256.1</v>
      </c>
      <c r="T134" s="76">
        <v>256.1</v>
      </c>
      <c r="U134" s="39">
        <f t="shared" si="11"/>
        <v>142.2777777777778</v>
      </c>
      <c r="V134" s="42">
        <f t="shared" si="12"/>
        <v>100</v>
      </c>
    </row>
    <row r="135" spans="9:22" ht="57" customHeight="1">
      <c r="I135" s="136" t="s">
        <v>190</v>
      </c>
      <c r="J135" s="137"/>
      <c r="K135" s="137"/>
      <c r="L135" s="137"/>
      <c r="M135" s="85"/>
      <c r="N135" s="12">
        <v>887</v>
      </c>
      <c r="O135" s="13" t="s">
        <v>13</v>
      </c>
      <c r="P135" s="13" t="s">
        <v>149</v>
      </c>
      <c r="Q135" s="13"/>
      <c r="R135" s="74">
        <f t="shared" si="26"/>
        <v>100</v>
      </c>
      <c r="S135" s="75">
        <f t="shared" si="26"/>
        <v>161.8</v>
      </c>
      <c r="T135" s="75">
        <f t="shared" si="26"/>
        <v>161.8</v>
      </c>
      <c r="U135" s="39">
        <f>(T135/R135)*100</f>
        <v>161.8</v>
      </c>
      <c r="V135" s="42">
        <v>0</v>
      </c>
    </row>
    <row r="136" spans="9:22" ht="27.75" customHeight="1">
      <c r="I136" s="129" t="s">
        <v>60</v>
      </c>
      <c r="J136" s="130"/>
      <c r="K136" s="130"/>
      <c r="L136" s="130"/>
      <c r="M136" s="85"/>
      <c r="N136" s="12">
        <v>887</v>
      </c>
      <c r="O136" s="13" t="s">
        <v>13</v>
      </c>
      <c r="P136" s="13" t="s">
        <v>149</v>
      </c>
      <c r="Q136" s="13" t="s">
        <v>56</v>
      </c>
      <c r="R136" s="74">
        <f t="shared" si="26"/>
        <v>100</v>
      </c>
      <c r="S136" s="75">
        <f t="shared" si="26"/>
        <v>161.8</v>
      </c>
      <c r="T136" s="75">
        <f t="shared" si="26"/>
        <v>161.8</v>
      </c>
      <c r="U136" s="39">
        <f>(T136/R136)*100</f>
        <v>161.8</v>
      </c>
      <c r="V136" s="42">
        <v>0</v>
      </c>
    </row>
    <row r="137" spans="9:22" ht="28.5" customHeight="1">
      <c r="I137" s="129" t="s">
        <v>67</v>
      </c>
      <c r="J137" s="130"/>
      <c r="K137" s="130"/>
      <c r="L137" s="130"/>
      <c r="M137" s="85"/>
      <c r="N137" s="12">
        <v>887</v>
      </c>
      <c r="O137" s="13" t="s">
        <v>13</v>
      </c>
      <c r="P137" s="13" t="s">
        <v>149</v>
      </c>
      <c r="Q137" s="13" t="s">
        <v>35</v>
      </c>
      <c r="R137" s="74">
        <v>100</v>
      </c>
      <c r="S137" s="76">
        <v>161.8</v>
      </c>
      <c r="T137" s="76">
        <v>161.8</v>
      </c>
      <c r="U137" s="39">
        <f>(T137/R137)*100</f>
        <v>161.8</v>
      </c>
      <c r="V137" s="42">
        <v>0</v>
      </c>
    </row>
    <row r="138" spans="9:22" ht="121.5" customHeight="1">
      <c r="I138" s="136" t="s">
        <v>206</v>
      </c>
      <c r="J138" s="137"/>
      <c r="K138" s="137"/>
      <c r="L138" s="213"/>
      <c r="M138" s="9"/>
      <c r="N138" s="7">
        <v>887</v>
      </c>
      <c r="O138" s="8" t="s">
        <v>13</v>
      </c>
      <c r="P138" s="8" t="s">
        <v>117</v>
      </c>
      <c r="Q138" s="8"/>
      <c r="R138" s="72">
        <f aca="true" t="shared" si="27" ref="R138:T139">R139</f>
        <v>1693.1</v>
      </c>
      <c r="S138" s="73">
        <f t="shared" si="27"/>
        <v>1692.9</v>
      </c>
      <c r="T138" s="73">
        <f t="shared" si="27"/>
        <v>1692.8</v>
      </c>
      <c r="U138" s="40">
        <f t="shared" si="11"/>
        <v>99.9822810229756</v>
      </c>
      <c r="V138" s="41">
        <f t="shared" si="12"/>
        <v>99.99409297654911</v>
      </c>
    </row>
    <row r="139" spans="9:22" ht="29.25" customHeight="1">
      <c r="I139" s="129" t="s">
        <v>60</v>
      </c>
      <c r="J139" s="130"/>
      <c r="K139" s="130"/>
      <c r="L139" s="130"/>
      <c r="M139" s="9"/>
      <c r="N139" s="12">
        <v>887</v>
      </c>
      <c r="O139" s="13" t="s">
        <v>13</v>
      </c>
      <c r="P139" s="13" t="s">
        <v>117</v>
      </c>
      <c r="Q139" s="13" t="s">
        <v>56</v>
      </c>
      <c r="R139" s="74">
        <f t="shared" si="27"/>
        <v>1693.1</v>
      </c>
      <c r="S139" s="75">
        <f t="shared" si="27"/>
        <v>1692.9</v>
      </c>
      <c r="T139" s="75">
        <f t="shared" si="27"/>
        <v>1692.8</v>
      </c>
      <c r="U139" s="39">
        <f t="shared" si="11"/>
        <v>99.9822810229756</v>
      </c>
      <c r="V139" s="42">
        <f t="shared" si="12"/>
        <v>99.99409297654911</v>
      </c>
    </row>
    <row r="140" spans="9:22" ht="28.5" customHeight="1">
      <c r="I140" s="129" t="s">
        <v>67</v>
      </c>
      <c r="J140" s="130"/>
      <c r="K140" s="130"/>
      <c r="L140" s="130"/>
      <c r="M140" s="9"/>
      <c r="N140" s="12">
        <v>887</v>
      </c>
      <c r="O140" s="13" t="s">
        <v>13</v>
      </c>
      <c r="P140" s="13" t="s">
        <v>117</v>
      </c>
      <c r="Q140" s="13" t="s">
        <v>35</v>
      </c>
      <c r="R140" s="74">
        <v>1693.1</v>
      </c>
      <c r="S140" s="76">
        <v>1692.9</v>
      </c>
      <c r="T140" s="76">
        <v>1692.8</v>
      </c>
      <c r="U140" s="39">
        <f t="shared" si="11"/>
        <v>99.9822810229756</v>
      </c>
      <c r="V140" s="42">
        <f t="shared" si="12"/>
        <v>99.99409297654911</v>
      </c>
    </row>
    <row r="141" spans="9:22" ht="33" customHeight="1">
      <c r="I141" s="150" t="s">
        <v>42</v>
      </c>
      <c r="J141" s="151"/>
      <c r="K141" s="151"/>
      <c r="L141" s="151"/>
      <c r="M141" s="82"/>
      <c r="N141" s="16">
        <v>887</v>
      </c>
      <c r="O141" s="60" t="s">
        <v>13</v>
      </c>
      <c r="P141" s="60" t="s">
        <v>97</v>
      </c>
      <c r="Q141" s="60"/>
      <c r="R141" s="97">
        <f>R142+R147+R150</f>
        <v>12926.9</v>
      </c>
      <c r="S141" s="97">
        <f>S142+S147+S150</f>
        <v>12629.1</v>
      </c>
      <c r="T141" s="97">
        <f>T142+T147+T150</f>
        <v>12629.1</v>
      </c>
      <c r="U141" s="99">
        <f t="shared" si="11"/>
        <v>97.69627675622152</v>
      </c>
      <c r="V141" s="100">
        <f t="shared" si="12"/>
        <v>100</v>
      </c>
    </row>
    <row r="142" spans="9:22" s="25" customFormat="1" ht="72" customHeight="1">
      <c r="I142" s="136" t="s">
        <v>189</v>
      </c>
      <c r="J142" s="137"/>
      <c r="K142" s="137"/>
      <c r="L142" s="137"/>
      <c r="M142" s="58"/>
      <c r="N142" s="12">
        <v>887</v>
      </c>
      <c r="O142" s="13" t="s">
        <v>13</v>
      </c>
      <c r="P142" s="13" t="s">
        <v>98</v>
      </c>
      <c r="Q142" s="13"/>
      <c r="R142" s="74">
        <f>R143+R145</f>
        <v>12756.9</v>
      </c>
      <c r="S142" s="74">
        <f>S143+S145</f>
        <v>12327.5</v>
      </c>
      <c r="T142" s="74">
        <f>T143+T145</f>
        <v>12327.5</v>
      </c>
      <c r="U142" s="39">
        <f t="shared" si="11"/>
        <v>96.63397847439425</v>
      </c>
      <c r="V142" s="42">
        <f t="shared" si="12"/>
        <v>100</v>
      </c>
    </row>
    <row r="143" spans="9:22" ht="28.5" customHeight="1">
      <c r="I143" s="129" t="s">
        <v>60</v>
      </c>
      <c r="J143" s="130"/>
      <c r="K143" s="130"/>
      <c r="L143" s="130"/>
      <c r="M143" s="58"/>
      <c r="N143" s="12">
        <v>887</v>
      </c>
      <c r="O143" s="13" t="s">
        <v>13</v>
      </c>
      <c r="P143" s="13" t="s">
        <v>98</v>
      </c>
      <c r="Q143" s="13" t="s">
        <v>56</v>
      </c>
      <c r="R143" s="74">
        <f>R144</f>
        <v>12756.9</v>
      </c>
      <c r="S143" s="75">
        <f>S144</f>
        <v>12248.7</v>
      </c>
      <c r="T143" s="75">
        <f>T144</f>
        <v>12248.7</v>
      </c>
      <c r="U143" s="39">
        <f t="shared" si="11"/>
        <v>96.01627354608095</v>
      </c>
      <c r="V143" s="42">
        <f t="shared" si="12"/>
        <v>100</v>
      </c>
    </row>
    <row r="144" spans="9:22" ht="24.75" customHeight="1">
      <c r="I144" s="129" t="s">
        <v>67</v>
      </c>
      <c r="J144" s="130"/>
      <c r="K144" s="130"/>
      <c r="L144" s="130"/>
      <c r="M144" s="58"/>
      <c r="N144" s="12">
        <v>887</v>
      </c>
      <c r="O144" s="13" t="s">
        <v>13</v>
      </c>
      <c r="P144" s="13" t="s">
        <v>98</v>
      </c>
      <c r="Q144" s="13" t="s">
        <v>35</v>
      </c>
      <c r="R144" s="74">
        <v>12756.9</v>
      </c>
      <c r="S144" s="76">
        <v>12248.7</v>
      </c>
      <c r="T144" s="76">
        <v>12248.7</v>
      </c>
      <c r="U144" s="39">
        <f t="shared" si="11"/>
        <v>96.01627354608095</v>
      </c>
      <c r="V144" s="42">
        <f t="shared" si="12"/>
        <v>100</v>
      </c>
    </row>
    <row r="145" spans="9:22" ht="24.75" customHeight="1">
      <c r="I145" s="123" t="s">
        <v>64</v>
      </c>
      <c r="J145" s="124"/>
      <c r="K145" s="124"/>
      <c r="L145" s="124"/>
      <c r="M145" s="58"/>
      <c r="N145" s="12"/>
      <c r="O145" s="13" t="s">
        <v>13</v>
      </c>
      <c r="P145" s="13" t="s">
        <v>98</v>
      </c>
      <c r="Q145" s="13" t="s">
        <v>68</v>
      </c>
      <c r="R145" s="74">
        <f>R146</f>
        <v>0</v>
      </c>
      <c r="S145" s="74">
        <f>S146</f>
        <v>78.8</v>
      </c>
      <c r="T145" s="74">
        <f>T146</f>
        <v>78.8</v>
      </c>
      <c r="U145" s="39">
        <v>0</v>
      </c>
      <c r="V145" s="42">
        <f>(T145/S145)*100</f>
        <v>100</v>
      </c>
    </row>
    <row r="146" spans="9:22" ht="24.75" customHeight="1">
      <c r="I146" s="123" t="s">
        <v>195</v>
      </c>
      <c r="J146" s="124"/>
      <c r="K146" s="124"/>
      <c r="L146" s="124"/>
      <c r="M146" s="58"/>
      <c r="N146" s="12"/>
      <c r="O146" s="13" t="s">
        <v>13</v>
      </c>
      <c r="P146" s="13" t="s">
        <v>98</v>
      </c>
      <c r="Q146" s="13" t="s">
        <v>196</v>
      </c>
      <c r="R146" s="74">
        <v>0</v>
      </c>
      <c r="S146" s="75">
        <v>78.8</v>
      </c>
      <c r="T146" s="75">
        <v>78.8</v>
      </c>
      <c r="U146" s="39">
        <v>0</v>
      </c>
      <c r="V146" s="42">
        <f>(T146/S146)*100</f>
        <v>100</v>
      </c>
    </row>
    <row r="147" spans="9:22" ht="78" customHeight="1">
      <c r="I147" s="136" t="s">
        <v>207</v>
      </c>
      <c r="J147" s="137"/>
      <c r="K147" s="137"/>
      <c r="L147" s="137"/>
      <c r="M147" s="59"/>
      <c r="N147" s="12">
        <v>887</v>
      </c>
      <c r="O147" s="13" t="s">
        <v>13</v>
      </c>
      <c r="P147" s="13" t="s">
        <v>99</v>
      </c>
      <c r="Q147" s="13"/>
      <c r="R147" s="74">
        <f aca="true" t="shared" si="28" ref="R147:T148">R148</f>
        <v>150</v>
      </c>
      <c r="S147" s="75">
        <f t="shared" si="28"/>
        <v>301.6</v>
      </c>
      <c r="T147" s="75">
        <f t="shared" si="28"/>
        <v>301.6</v>
      </c>
      <c r="U147" s="39">
        <f t="shared" si="11"/>
        <v>201.0666666666667</v>
      </c>
      <c r="V147" s="42">
        <f t="shared" si="12"/>
        <v>100</v>
      </c>
    </row>
    <row r="148" spans="9:22" s="20" customFormat="1" ht="27.75" customHeight="1">
      <c r="I148" s="129" t="s">
        <v>60</v>
      </c>
      <c r="J148" s="130"/>
      <c r="K148" s="130"/>
      <c r="L148" s="130"/>
      <c r="M148" s="58"/>
      <c r="N148" s="12">
        <v>887</v>
      </c>
      <c r="O148" s="13" t="s">
        <v>13</v>
      </c>
      <c r="P148" s="13" t="s">
        <v>99</v>
      </c>
      <c r="Q148" s="13" t="s">
        <v>56</v>
      </c>
      <c r="R148" s="74">
        <f t="shared" si="28"/>
        <v>150</v>
      </c>
      <c r="S148" s="75">
        <f t="shared" si="28"/>
        <v>301.6</v>
      </c>
      <c r="T148" s="75">
        <f t="shared" si="28"/>
        <v>301.6</v>
      </c>
      <c r="U148" s="39">
        <f t="shared" si="11"/>
        <v>201.0666666666667</v>
      </c>
      <c r="V148" s="42">
        <f t="shared" si="12"/>
        <v>100</v>
      </c>
    </row>
    <row r="149" spans="9:22" ht="28.5" customHeight="1">
      <c r="I149" s="129" t="s">
        <v>67</v>
      </c>
      <c r="J149" s="130"/>
      <c r="K149" s="130"/>
      <c r="L149" s="130"/>
      <c r="M149" s="59"/>
      <c r="N149" s="12">
        <v>887</v>
      </c>
      <c r="O149" s="13" t="s">
        <v>13</v>
      </c>
      <c r="P149" s="13" t="s">
        <v>99</v>
      </c>
      <c r="Q149" s="13" t="s">
        <v>35</v>
      </c>
      <c r="R149" s="74">
        <v>150</v>
      </c>
      <c r="S149" s="76">
        <v>301.6</v>
      </c>
      <c r="T149" s="76">
        <v>301.6</v>
      </c>
      <c r="U149" s="39">
        <f t="shared" si="11"/>
        <v>201.0666666666667</v>
      </c>
      <c r="V149" s="42">
        <f t="shared" si="12"/>
        <v>100</v>
      </c>
    </row>
    <row r="150" spans="9:22" ht="57.75" customHeight="1">
      <c r="I150" s="125" t="s">
        <v>197</v>
      </c>
      <c r="J150" s="126"/>
      <c r="K150" s="126"/>
      <c r="L150" s="126"/>
      <c r="M150" s="59"/>
      <c r="N150" s="12"/>
      <c r="O150" s="13" t="s">
        <v>13</v>
      </c>
      <c r="P150" s="13" t="s">
        <v>200</v>
      </c>
      <c r="Q150" s="13"/>
      <c r="R150" s="74">
        <f aca="true" t="shared" si="29" ref="R150:T151">R151</f>
        <v>20</v>
      </c>
      <c r="S150" s="74">
        <f t="shared" si="29"/>
        <v>0</v>
      </c>
      <c r="T150" s="74">
        <f t="shared" si="29"/>
        <v>0</v>
      </c>
      <c r="U150" s="39">
        <f>(T150/R150)*100</f>
        <v>0</v>
      </c>
      <c r="V150" s="42">
        <v>0</v>
      </c>
    </row>
    <row r="151" spans="9:22" ht="28.5" customHeight="1">
      <c r="I151" s="127" t="s">
        <v>198</v>
      </c>
      <c r="J151" s="128"/>
      <c r="K151" s="128"/>
      <c r="L151" s="128"/>
      <c r="M151" s="59"/>
      <c r="N151" s="12"/>
      <c r="O151" s="13" t="s">
        <v>13</v>
      </c>
      <c r="P151" s="13" t="s">
        <v>200</v>
      </c>
      <c r="Q151" s="13" t="s">
        <v>56</v>
      </c>
      <c r="R151" s="74">
        <f t="shared" si="29"/>
        <v>20</v>
      </c>
      <c r="S151" s="74">
        <f t="shared" si="29"/>
        <v>0</v>
      </c>
      <c r="T151" s="74">
        <f t="shared" si="29"/>
        <v>0</v>
      </c>
      <c r="U151" s="39">
        <f>(T151/R151)*100</f>
        <v>0</v>
      </c>
      <c r="V151" s="42">
        <v>0</v>
      </c>
    </row>
    <row r="152" spans="9:22" ht="28.5" customHeight="1">
      <c r="I152" s="127" t="s">
        <v>199</v>
      </c>
      <c r="J152" s="128"/>
      <c r="K152" s="128"/>
      <c r="L152" s="128"/>
      <c r="M152" s="59"/>
      <c r="N152" s="12"/>
      <c r="O152" s="13" t="s">
        <v>13</v>
      </c>
      <c r="P152" s="13" t="s">
        <v>200</v>
      </c>
      <c r="Q152" s="13" t="s">
        <v>35</v>
      </c>
      <c r="R152" s="74">
        <v>20</v>
      </c>
      <c r="S152" s="75">
        <v>0</v>
      </c>
      <c r="T152" s="75">
        <v>0</v>
      </c>
      <c r="U152" s="39">
        <f>(T152/R152)*100</f>
        <v>0</v>
      </c>
      <c r="V152" s="42">
        <v>0</v>
      </c>
    </row>
    <row r="153" spans="9:22" s="20" customFormat="1" ht="27" customHeight="1">
      <c r="I153" s="150" t="s">
        <v>43</v>
      </c>
      <c r="J153" s="151"/>
      <c r="K153" s="151"/>
      <c r="L153" s="151"/>
      <c r="M153" s="56"/>
      <c r="N153" s="16">
        <v>887</v>
      </c>
      <c r="O153" s="60" t="s">
        <v>13</v>
      </c>
      <c r="P153" s="60" t="s">
        <v>100</v>
      </c>
      <c r="Q153" s="60"/>
      <c r="R153" s="97">
        <f>R154+R157+R160+R163</f>
        <v>2454</v>
      </c>
      <c r="S153" s="98">
        <f>S154+S157+S160</f>
        <v>3133.3</v>
      </c>
      <c r="T153" s="98">
        <f>T154+T157+T160</f>
        <v>3133.3</v>
      </c>
      <c r="U153" s="99">
        <f t="shared" si="11"/>
        <v>127.68133659331704</v>
      </c>
      <c r="V153" s="100">
        <f t="shared" si="12"/>
        <v>100</v>
      </c>
    </row>
    <row r="154" spans="9:22" ht="39.75" customHeight="1">
      <c r="I154" s="136" t="s">
        <v>49</v>
      </c>
      <c r="J154" s="137"/>
      <c r="K154" s="137"/>
      <c r="L154" s="137"/>
      <c r="M154" s="58"/>
      <c r="N154" s="12">
        <v>887</v>
      </c>
      <c r="O154" s="13" t="s">
        <v>13</v>
      </c>
      <c r="P154" s="13" t="s">
        <v>101</v>
      </c>
      <c r="Q154" s="13"/>
      <c r="R154" s="74">
        <f aca="true" t="shared" si="30" ref="R154:T155">R155</f>
        <v>0</v>
      </c>
      <c r="S154" s="75">
        <f t="shared" si="30"/>
        <v>0</v>
      </c>
      <c r="T154" s="75">
        <f t="shared" si="30"/>
        <v>0</v>
      </c>
      <c r="U154" s="39">
        <v>0</v>
      </c>
      <c r="V154" s="42">
        <v>0</v>
      </c>
    </row>
    <row r="155" spans="9:22" s="25" customFormat="1" ht="29.25" customHeight="1">
      <c r="I155" s="129" t="s">
        <v>60</v>
      </c>
      <c r="J155" s="130"/>
      <c r="K155" s="130"/>
      <c r="L155" s="130"/>
      <c r="M155" s="59"/>
      <c r="N155" s="12">
        <v>887</v>
      </c>
      <c r="O155" s="13" t="s">
        <v>13</v>
      </c>
      <c r="P155" s="13" t="s">
        <v>101</v>
      </c>
      <c r="Q155" s="13" t="s">
        <v>56</v>
      </c>
      <c r="R155" s="74">
        <f t="shared" si="30"/>
        <v>0</v>
      </c>
      <c r="S155" s="75">
        <f t="shared" si="30"/>
        <v>0</v>
      </c>
      <c r="T155" s="75">
        <f t="shared" si="30"/>
        <v>0</v>
      </c>
      <c r="U155" s="39">
        <v>0</v>
      </c>
      <c r="V155" s="42">
        <v>0</v>
      </c>
    </row>
    <row r="156" spans="9:22" s="25" customFormat="1" ht="30.75" customHeight="1">
      <c r="I156" s="129" t="s">
        <v>67</v>
      </c>
      <c r="J156" s="130"/>
      <c r="K156" s="130"/>
      <c r="L156" s="130"/>
      <c r="M156" s="59"/>
      <c r="N156" s="12">
        <v>887</v>
      </c>
      <c r="O156" s="13" t="s">
        <v>13</v>
      </c>
      <c r="P156" s="13" t="s">
        <v>101</v>
      </c>
      <c r="Q156" s="13" t="s">
        <v>35</v>
      </c>
      <c r="R156" s="74">
        <v>0</v>
      </c>
      <c r="S156" s="76">
        <v>0</v>
      </c>
      <c r="T156" s="76">
        <v>0</v>
      </c>
      <c r="U156" s="39">
        <v>0</v>
      </c>
      <c r="V156" s="42">
        <v>0</v>
      </c>
    </row>
    <row r="157" spans="9:22" s="25" customFormat="1" ht="50.25" customHeight="1">
      <c r="I157" s="136" t="s">
        <v>187</v>
      </c>
      <c r="J157" s="137"/>
      <c r="K157" s="137"/>
      <c r="L157" s="137"/>
      <c r="M157" s="58"/>
      <c r="N157" s="12">
        <v>887</v>
      </c>
      <c r="O157" s="13" t="s">
        <v>13</v>
      </c>
      <c r="P157" s="13" t="s">
        <v>102</v>
      </c>
      <c r="Q157" s="13"/>
      <c r="R157" s="74">
        <f aca="true" t="shared" si="31" ref="R157:T158">R158</f>
        <v>694</v>
      </c>
      <c r="S157" s="75">
        <f t="shared" si="31"/>
        <v>193.3</v>
      </c>
      <c r="T157" s="75">
        <f t="shared" si="31"/>
        <v>193.3</v>
      </c>
      <c r="U157" s="39">
        <f t="shared" si="11"/>
        <v>27.853025936599423</v>
      </c>
      <c r="V157" s="42">
        <f t="shared" si="12"/>
        <v>100</v>
      </c>
    </row>
    <row r="158" spans="9:22" s="25" customFormat="1" ht="25.5" customHeight="1">
      <c r="I158" s="129" t="s">
        <v>60</v>
      </c>
      <c r="J158" s="130"/>
      <c r="K158" s="130"/>
      <c r="L158" s="130"/>
      <c r="M158" s="130"/>
      <c r="N158" s="12">
        <v>887</v>
      </c>
      <c r="O158" s="13" t="s">
        <v>13</v>
      </c>
      <c r="P158" s="13" t="s">
        <v>102</v>
      </c>
      <c r="Q158" s="13" t="s">
        <v>56</v>
      </c>
      <c r="R158" s="74">
        <f t="shared" si="31"/>
        <v>694</v>
      </c>
      <c r="S158" s="75">
        <f t="shared" si="31"/>
        <v>193.3</v>
      </c>
      <c r="T158" s="75">
        <f t="shared" si="31"/>
        <v>193.3</v>
      </c>
      <c r="U158" s="39">
        <f t="shared" si="11"/>
        <v>27.853025936599423</v>
      </c>
      <c r="V158" s="42">
        <f t="shared" si="12"/>
        <v>100</v>
      </c>
    </row>
    <row r="159" spans="9:22" s="25" customFormat="1" ht="25.5" customHeight="1">
      <c r="I159" s="129" t="s">
        <v>67</v>
      </c>
      <c r="J159" s="130"/>
      <c r="K159" s="130"/>
      <c r="L159" s="130"/>
      <c r="M159" s="58"/>
      <c r="N159" s="12">
        <v>887</v>
      </c>
      <c r="O159" s="13" t="s">
        <v>13</v>
      </c>
      <c r="P159" s="13" t="s">
        <v>102</v>
      </c>
      <c r="Q159" s="13" t="s">
        <v>35</v>
      </c>
      <c r="R159" s="74">
        <v>694</v>
      </c>
      <c r="S159" s="76">
        <v>193.3</v>
      </c>
      <c r="T159" s="76">
        <v>193.3</v>
      </c>
      <c r="U159" s="39">
        <f t="shared" si="11"/>
        <v>27.853025936599423</v>
      </c>
      <c r="V159" s="42">
        <f t="shared" si="12"/>
        <v>100</v>
      </c>
    </row>
    <row r="160" spans="9:22" s="20" customFormat="1" ht="79.5" customHeight="1">
      <c r="I160" s="136" t="s">
        <v>188</v>
      </c>
      <c r="J160" s="137"/>
      <c r="K160" s="137"/>
      <c r="L160" s="137"/>
      <c r="M160" s="137"/>
      <c r="N160" s="12">
        <v>887</v>
      </c>
      <c r="O160" s="13" t="s">
        <v>13</v>
      </c>
      <c r="P160" s="13" t="s">
        <v>103</v>
      </c>
      <c r="Q160" s="13"/>
      <c r="R160" s="74">
        <f aca="true" t="shared" si="32" ref="R160:T164">R161</f>
        <v>1760</v>
      </c>
      <c r="S160" s="75">
        <f t="shared" si="32"/>
        <v>2940</v>
      </c>
      <c r="T160" s="75">
        <f t="shared" si="32"/>
        <v>2940</v>
      </c>
      <c r="U160" s="39">
        <f t="shared" si="11"/>
        <v>167.04545454545453</v>
      </c>
      <c r="V160" s="42">
        <f t="shared" si="12"/>
        <v>100</v>
      </c>
    </row>
    <row r="161" spans="9:22" s="20" customFormat="1" ht="24" customHeight="1">
      <c r="I161" s="129" t="s">
        <v>60</v>
      </c>
      <c r="J161" s="130"/>
      <c r="K161" s="130"/>
      <c r="L161" s="130"/>
      <c r="M161" s="59"/>
      <c r="N161" s="12">
        <v>887</v>
      </c>
      <c r="O161" s="13" t="s">
        <v>13</v>
      </c>
      <c r="P161" s="13" t="s">
        <v>103</v>
      </c>
      <c r="Q161" s="13" t="s">
        <v>56</v>
      </c>
      <c r="R161" s="74">
        <f t="shared" si="32"/>
        <v>1760</v>
      </c>
      <c r="S161" s="75">
        <f t="shared" si="32"/>
        <v>2940</v>
      </c>
      <c r="T161" s="75">
        <f t="shared" si="32"/>
        <v>2940</v>
      </c>
      <c r="U161" s="39">
        <f t="shared" si="11"/>
        <v>167.04545454545453</v>
      </c>
      <c r="V161" s="42">
        <f t="shared" si="12"/>
        <v>100</v>
      </c>
    </row>
    <row r="162" spans="9:22" s="20" customFormat="1" ht="24" customHeight="1">
      <c r="I162" s="129" t="s">
        <v>67</v>
      </c>
      <c r="J162" s="130"/>
      <c r="K162" s="130"/>
      <c r="L162" s="130"/>
      <c r="M162" s="59"/>
      <c r="N162" s="12">
        <v>887</v>
      </c>
      <c r="O162" s="13" t="s">
        <v>13</v>
      </c>
      <c r="P162" s="13" t="s">
        <v>103</v>
      </c>
      <c r="Q162" s="13" t="s">
        <v>35</v>
      </c>
      <c r="R162" s="74">
        <v>1760</v>
      </c>
      <c r="S162" s="76">
        <v>2940</v>
      </c>
      <c r="T162" s="76">
        <v>2940</v>
      </c>
      <c r="U162" s="39">
        <f t="shared" si="11"/>
        <v>167.04545454545453</v>
      </c>
      <c r="V162" s="42">
        <f t="shared" si="12"/>
        <v>100</v>
      </c>
    </row>
    <row r="163" spans="9:22" s="20" customFormat="1" ht="38.25" customHeight="1" hidden="1">
      <c r="I163" s="221" t="s">
        <v>160</v>
      </c>
      <c r="J163" s="222"/>
      <c r="K163" s="222"/>
      <c r="L163" s="222"/>
      <c r="M163" s="222"/>
      <c r="N163" s="12">
        <v>887</v>
      </c>
      <c r="O163" s="13" t="s">
        <v>13</v>
      </c>
      <c r="P163" s="13" t="s">
        <v>161</v>
      </c>
      <c r="Q163" s="13"/>
      <c r="R163" s="74">
        <f t="shared" si="32"/>
        <v>0</v>
      </c>
      <c r="S163" s="75">
        <f t="shared" si="32"/>
        <v>0</v>
      </c>
      <c r="T163" s="75">
        <f t="shared" si="32"/>
        <v>0</v>
      </c>
      <c r="U163" s="39" t="e">
        <f>(T163/R163)*100</f>
        <v>#DIV/0!</v>
      </c>
      <c r="V163" s="42">
        <v>0</v>
      </c>
    </row>
    <row r="164" spans="9:22" s="20" customFormat="1" ht="40.5" customHeight="1" hidden="1">
      <c r="I164" s="129" t="s">
        <v>60</v>
      </c>
      <c r="J164" s="130"/>
      <c r="K164" s="130"/>
      <c r="L164" s="130"/>
      <c r="M164" s="59"/>
      <c r="N164" s="12">
        <v>887</v>
      </c>
      <c r="O164" s="13" t="s">
        <v>13</v>
      </c>
      <c r="P164" s="13" t="s">
        <v>161</v>
      </c>
      <c r="Q164" s="13" t="s">
        <v>56</v>
      </c>
      <c r="R164" s="74">
        <f t="shared" si="32"/>
        <v>0</v>
      </c>
      <c r="S164" s="75">
        <f t="shared" si="32"/>
        <v>0</v>
      </c>
      <c r="T164" s="75">
        <f t="shared" si="32"/>
        <v>0</v>
      </c>
      <c r="U164" s="39" t="e">
        <f>(T164/R164)*100</f>
        <v>#DIV/0!</v>
      </c>
      <c r="V164" s="42">
        <v>0</v>
      </c>
    </row>
    <row r="165" spans="9:22" s="20" customFormat="1" ht="36.75" customHeight="1" hidden="1">
      <c r="I165" s="129" t="s">
        <v>67</v>
      </c>
      <c r="J165" s="130"/>
      <c r="K165" s="130"/>
      <c r="L165" s="130"/>
      <c r="M165" s="59"/>
      <c r="N165" s="12">
        <v>887</v>
      </c>
      <c r="O165" s="13" t="s">
        <v>13</v>
      </c>
      <c r="P165" s="13" t="s">
        <v>161</v>
      </c>
      <c r="Q165" s="13" t="s">
        <v>35</v>
      </c>
      <c r="R165" s="74">
        <v>0</v>
      </c>
      <c r="S165" s="76">
        <v>0</v>
      </c>
      <c r="T165" s="76">
        <v>0</v>
      </c>
      <c r="U165" s="39" t="e">
        <f>(T165/R165)*100</f>
        <v>#DIV/0!</v>
      </c>
      <c r="V165" s="42">
        <v>0</v>
      </c>
    </row>
    <row r="166" spans="9:22" ht="19.5" customHeight="1">
      <c r="I166" s="185" t="s">
        <v>9</v>
      </c>
      <c r="J166" s="186"/>
      <c r="K166" s="186"/>
      <c r="L166" s="186"/>
      <c r="M166" s="91"/>
      <c r="N166" s="7">
        <v>887</v>
      </c>
      <c r="O166" s="8" t="s">
        <v>132</v>
      </c>
      <c r="P166" s="8"/>
      <c r="Q166" s="8"/>
      <c r="R166" s="72">
        <f>R167+R171+R181</f>
        <v>5440.1</v>
      </c>
      <c r="S166" s="72">
        <f>S167+S171+S181</f>
        <v>5433.5</v>
      </c>
      <c r="T166" s="72">
        <f>T167+T171+T181</f>
        <v>5433.5</v>
      </c>
      <c r="U166" s="40">
        <f t="shared" si="11"/>
        <v>99.87867870075917</v>
      </c>
      <c r="V166" s="41">
        <f t="shared" si="12"/>
        <v>100</v>
      </c>
    </row>
    <row r="167" spans="9:22" ht="28.5" customHeight="1">
      <c r="I167" s="140" t="s">
        <v>208</v>
      </c>
      <c r="J167" s="141"/>
      <c r="K167" s="141"/>
      <c r="L167" s="141"/>
      <c r="M167" s="141"/>
      <c r="N167" s="7">
        <v>887</v>
      </c>
      <c r="O167" s="8" t="s">
        <v>63</v>
      </c>
      <c r="P167" s="8"/>
      <c r="Q167" s="8"/>
      <c r="R167" s="72">
        <f>R169</f>
        <v>104</v>
      </c>
      <c r="S167" s="73">
        <f>S169</f>
        <v>97.4</v>
      </c>
      <c r="T167" s="73">
        <f>T169</f>
        <v>97.4</v>
      </c>
      <c r="U167" s="40">
        <f t="shared" si="11"/>
        <v>93.65384615384616</v>
      </c>
      <c r="V167" s="41">
        <f t="shared" si="12"/>
        <v>100</v>
      </c>
    </row>
    <row r="168" spans="9:22" ht="114" customHeight="1">
      <c r="I168" s="140" t="s">
        <v>119</v>
      </c>
      <c r="J168" s="141"/>
      <c r="K168" s="141"/>
      <c r="L168" s="141"/>
      <c r="M168" s="9"/>
      <c r="N168" s="7">
        <v>887</v>
      </c>
      <c r="O168" s="8" t="s">
        <v>63</v>
      </c>
      <c r="P168" s="8" t="s">
        <v>104</v>
      </c>
      <c r="Q168" s="8"/>
      <c r="R168" s="72">
        <f>R167</f>
        <v>104</v>
      </c>
      <c r="S168" s="73">
        <f>S167</f>
        <v>97.4</v>
      </c>
      <c r="T168" s="73">
        <f>T167</f>
        <v>97.4</v>
      </c>
      <c r="U168" s="40">
        <f t="shared" si="11"/>
        <v>93.65384615384616</v>
      </c>
      <c r="V168" s="41">
        <f t="shared" si="12"/>
        <v>100</v>
      </c>
    </row>
    <row r="169" spans="9:22" ht="30.75" customHeight="1">
      <c r="I169" s="129" t="s">
        <v>60</v>
      </c>
      <c r="J169" s="130"/>
      <c r="K169" s="130"/>
      <c r="L169" s="130"/>
      <c r="M169" s="91"/>
      <c r="N169" s="12">
        <v>887</v>
      </c>
      <c r="O169" s="13" t="s">
        <v>63</v>
      </c>
      <c r="P169" s="13" t="s">
        <v>104</v>
      </c>
      <c r="Q169" s="13" t="s">
        <v>56</v>
      </c>
      <c r="R169" s="74">
        <f>R170</f>
        <v>104</v>
      </c>
      <c r="S169" s="75">
        <f>S170</f>
        <v>97.4</v>
      </c>
      <c r="T169" s="75">
        <f>T170</f>
        <v>97.4</v>
      </c>
      <c r="U169" s="39">
        <f t="shared" si="11"/>
        <v>93.65384615384616</v>
      </c>
      <c r="V169" s="42">
        <f t="shared" si="12"/>
        <v>100</v>
      </c>
    </row>
    <row r="170" spans="9:22" ht="27" customHeight="1">
      <c r="I170" s="129" t="s">
        <v>67</v>
      </c>
      <c r="J170" s="130"/>
      <c r="K170" s="130"/>
      <c r="L170" s="130"/>
      <c r="M170" s="91"/>
      <c r="N170" s="12">
        <v>887</v>
      </c>
      <c r="O170" s="13" t="s">
        <v>63</v>
      </c>
      <c r="P170" s="13" t="s">
        <v>104</v>
      </c>
      <c r="Q170" s="13" t="s">
        <v>35</v>
      </c>
      <c r="R170" s="74">
        <v>104</v>
      </c>
      <c r="S170" s="76">
        <v>97.4</v>
      </c>
      <c r="T170" s="76">
        <v>97.4</v>
      </c>
      <c r="U170" s="39">
        <f t="shared" si="11"/>
        <v>93.65384615384616</v>
      </c>
      <c r="V170" s="42">
        <f t="shared" si="12"/>
        <v>100</v>
      </c>
    </row>
    <row r="171" spans="9:22" ht="25.5" customHeight="1">
      <c r="I171" s="140" t="s">
        <v>16</v>
      </c>
      <c r="J171" s="141"/>
      <c r="K171" s="141"/>
      <c r="L171" s="141"/>
      <c r="M171" s="141"/>
      <c r="N171" s="7">
        <v>887</v>
      </c>
      <c r="O171" s="8" t="s">
        <v>4</v>
      </c>
      <c r="P171" s="8"/>
      <c r="Q171" s="8"/>
      <c r="R171" s="72">
        <f>R172</f>
        <v>5328.6</v>
      </c>
      <c r="S171" s="73">
        <f>S172</f>
        <v>5328.6</v>
      </c>
      <c r="T171" s="73">
        <f>T172</f>
        <v>5328.6</v>
      </c>
      <c r="U171" s="40">
        <f t="shared" si="11"/>
        <v>100</v>
      </c>
      <c r="V171" s="41">
        <f t="shared" si="12"/>
        <v>100</v>
      </c>
    </row>
    <row r="172" spans="9:22" ht="44.25" customHeight="1">
      <c r="I172" s="131" t="s">
        <v>44</v>
      </c>
      <c r="J172" s="132"/>
      <c r="K172" s="132"/>
      <c r="L172" s="132"/>
      <c r="M172" s="132"/>
      <c r="N172" s="7">
        <v>887</v>
      </c>
      <c r="O172" s="8" t="s">
        <v>4</v>
      </c>
      <c r="P172" s="8" t="s">
        <v>105</v>
      </c>
      <c r="Q172" s="8"/>
      <c r="R172" s="72">
        <f>R173+R175+R177+R179</f>
        <v>5328.6</v>
      </c>
      <c r="S172" s="73">
        <f>S173+S175+S177+S179</f>
        <v>5328.6</v>
      </c>
      <c r="T172" s="73">
        <f>T173+T175+T177+T179</f>
        <v>5328.6</v>
      </c>
      <c r="U172" s="40">
        <f t="shared" si="11"/>
        <v>100</v>
      </c>
      <c r="V172" s="41">
        <f t="shared" si="12"/>
        <v>100</v>
      </c>
    </row>
    <row r="173" spans="9:22" ht="54" customHeight="1">
      <c r="I173" s="165" t="s">
        <v>209</v>
      </c>
      <c r="J173" s="166"/>
      <c r="K173" s="166"/>
      <c r="L173" s="166"/>
      <c r="M173" s="166"/>
      <c r="N173" s="12">
        <v>887</v>
      </c>
      <c r="O173" s="13" t="s">
        <v>4</v>
      </c>
      <c r="P173" s="13" t="s">
        <v>105</v>
      </c>
      <c r="Q173" s="13" t="s">
        <v>55</v>
      </c>
      <c r="R173" s="74">
        <f>R174</f>
        <v>3610.8</v>
      </c>
      <c r="S173" s="75">
        <f>S174</f>
        <v>3568.5</v>
      </c>
      <c r="T173" s="75">
        <f>T174</f>
        <v>3568.5</v>
      </c>
      <c r="U173" s="39">
        <f t="shared" si="11"/>
        <v>98.8285144566301</v>
      </c>
      <c r="V173" s="42">
        <f t="shared" si="12"/>
        <v>100</v>
      </c>
    </row>
    <row r="174" spans="9:22" ht="24" customHeight="1">
      <c r="I174" s="129" t="s">
        <v>70</v>
      </c>
      <c r="J174" s="130"/>
      <c r="K174" s="130"/>
      <c r="L174" s="130"/>
      <c r="M174" s="130"/>
      <c r="N174" s="12">
        <v>887</v>
      </c>
      <c r="O174" s="13" t="s">
        <v>4</v>
      </c>
      <c r="P174" s="13" t="s">
        <v>105</v>
      </c>
      <c r="Q174" s="13" t="s">
        <v>69</v>
      </c>
      <c r="R174" s="74">
        <v>3610.8</v>
      </c>
      <c r="S174" s="76">
        <v>3568.5</v>
      </c>
      <c r="T174" s="76">
        <v>3568.5</v>
      </c>
      <c r="U174" s="39">
        <f t="shared" si="11"/>
        <v>98.8285144566301</v>
      </c>
      <c r="V174" s="42">
        <f t="shared" si="12"/>
        <v>100</v>
      </c>
    </row>
    <row r="175" spans="9:22" ht="30.75" customHeight="1">
      <c r="I175" s="129" t="s">
        <v>60</v>
      </c>
      <c r="J175" s="130"/>
      <c r="K175" s="130"/>
      <c r="L175" s="130"/>
      <c r="M175" s="130"/>
      <c r="N175" s="12">
        <v>887</v>
      </c>
      <c r="O175" s="13" t="s">
        <v>4</v>
      </c>
      <c r="P175" s="13" t="s">
        <v>105</v>
      </c>
      <c r="Q175" s="13" t="s">
        <v>56</v>
      </c>
      <c r="R175" s="74">
        <f>R176</f>
        <v>1717.7</v>
      </c>
      <c r="S175" s="75">
        <f>S176</f>
        <v>1760</v>
      </c>
      <c r="T175" s="75">
        <f>T176</f>
        <v>1760</v>
      </c>
      <c r="U175" s="39">
        <f t="shared" si="11"/>
        <v>102.46259533096583</v>
      </c>
      <c r="V175" s="42">
        <f t="shared" si="12"/>
        <v>100</v>
      </c>
    </row>
    <row r="176" spans="9:22" ht="29.25" customHeight="1">
      <c r="I176" s="129" t="s">
        <v>67</v>
      </c>
      <c r="J176" s="130"/>
      <c r="K176" s="130"/>
      <c r="L176" s="130"/>
      <c r="M176" s="58"/>
      <c r="N176" s="12">
        <v>887</v>
      </c>
      <c r="O176" s="13" t="s">
        <v>4</v>
      </c>
      <c r="P176" s="13" t="s">
        <v>105</v>
      </c>
      <c r="Q176" s="13" t="s">
        <v>35</v>
      </c>
      <c r="R176" s="74">
        <v>1717.7</v>
      </c>
      <c r="S176" s="76">
        <v>1760</v>
      </c>
      <c r="T176" s="76">
        <v>1760</v>
      </c>
      <c r="U176" s="39">
        <f aca="true" t="shared" si="33" ref="U176:U224">(T176/R176)*100</f>
        <v>102.46259533096583</v>
      </c>
      <c r="V176" s="42">
        <f aca="true" t="shared" si="34" ref="V176:V224">(T176/S176)*100</f>
        <v>100</v>
      </c>
    </row>
    <row r="177" spans="9:22" ht="16.5" customHeight="1" hidden="1">
      <c r="I177" s="187" t="s">
        <v>46</v>
      </c>
      <c r="J177" s="188"/>
      <c r="K177" s="188"/>
      <c r="L177" s="188"/>
      <c r="M177" s="189"/>
      <c r="N177" s="7">
        <v>887</v>
      </c>
      <c r="O177" s="13" t="s">
        <v>4</v>
      </c>
      <c r="P177" s="13" t="s">
        <v>47</v>
      </c>
      <c r="Q177" s="13" t="s">
        <v>57</v>
      </c>
      <c r="R177" s="74">
        <f>R178</f>
        <v>0</v>
      </c>
      <c r="S177" s="76"/>
      <c r="T177" s="76"/>
      <c r="U177" s="39" t="e">
        <f t="shared" si="33"/>
        <v>#DIV/0!</v>
      </c>
      <c r="V177" s="42" t="e">
        <f t="shared" si="34"/>
        <v>#DIV/0!</v>
      </c>
    </row>
    <row r="178" spans="9:22" ht="20.25" customHeight="1" hidden="1">
      <c r="I178" s="123" t="s">
        <v>64</v>
      </c>
      <c r="J178" s="124"/>
      <c r="K178" s="124"/>
      <c r="L178" s="124"/>
      <c r="M178" s="92"/>
      <c r="N178" s="7">
        <v>887</v>
      </c>
      <c r="O178" s="13" t="s">
        <v>4</v>
      </c>
      <c r="P178" s="13" t="s">
        <v>47</v>
      </c>
      <c r="Q178" s="13" t="s">
        <v>68</v>
      </c>
      <c r="R178" s="74">
        <v>0</v>
      </c>
      <c r="S178" s="76"/>
      <c r="T178" s="76"/>
      <c r="U178" s="39" t="e">
        <f t="shared" si="33"/>
        <v>#DIV/0!</v>
      </c>
      <c r="V178" s="42" t="e">
        <f t="shared" si="34"/>
        <v>#DIV/0!</v>
      </c>
    </row>
    <row r="179" spans="9:22" ht="15" customHeight="1">
      <c r="I179" s="123" t="s">
        <v>46</v>
      </c>
      <c r="J179" s="124"/>
      <c r="K179" s="124"/>
      <c r="L179" s="124"/>
      <c r="M179" s="87"/>
      <c r="N179" s="12">
        <v>887</v>
      </c>
      <c r="O179" s="13" t="s">
        <v>4</v>
      </c>
      <c r="P179" s="13" t="s">
        <v>105</v>
      </c>
      <c r="Q179" s="13" t="s">
        <v>57</v>
      </c>
      <c r="R179" s="74">
        <f>R180</f>
        <v>0.1</v>
      </c>
      <c r="S179" s="75">
        <f>S180</f>
        <v>0.1</v>
      </c>
      <c r="T179" s="75">
        <v>0.1</v>
      </c>
      <c r="U179" s="39">
        <f t="shared" si="33"/>
        <v>100</v>
      </c>
      <c r="V179" s="42">
        <v>0</v>
      </c>
    </row>
    <row r="180" spans="9:22" ht="15" customHeight="1">
      <c r="I180" s="123" t="s">
        <v>64</v>
      </c>
      <c r="J180" s="124"/>
      <c r="K180" s="124"/>
      <c r="L180" s="124"/>
      <c r="M180" s="87"/>
      <c r="N180" s="12">
        <v>887</v>
      </c>
      <c r="O180" s="13" t="s">
        <v>4</v>
      </c>
      <c r="P180" s="13" t="s">
        <v>105</v>
      </c>
      <c r="Q180" s="13" t="s">
        <v>68</v>
      </c>
      <c r="R180" s="74">
        <v>0.1</v>
      </c>
      <c r="S180" s="76">
        <v>0.1</v>
      </c>
      <c r="T180" s="76">
        <v>0.1</v>
      </c>
      <c r="U180" s="39">
        <f t="shared" si="33"/>
        <v>100</v>
      </c>
      <c r="V180" s="42">
        <v>0</v>
      </c>
    </row>
    <row r="181" spans="9:22" ht="27.75" customHeight="1">
      <c r="I181" s="219" t="s">
        <v>175</v>
      </c>
      <c r="J181" s="220"/>
      <c r="K181" s="220"/>
      <c r="L181" s="220"/>
      <c r="M181" s="87"/>
      <c r="N181" s="12"/>
      <c r="O181" s="60" t="s">
        <v>177</v>
      </c>
      <c r="P181" s="61" t="s">
        <v>179</v>
      </c>
      <c r="Q181" s="64" t="s">
        <v>182</v>
      </c>
      <c r="R181" s="78">
        <f>R182+R185</f>
        <v>7.5</v>
      </c>
      <c r="S181" s="78">
        <f>S182+S185</f>
        <v>7.5</v>
      </c>
      <c r="T181" s="78">
        <f>T182+T185</f>
        <v>7.5</v>
      </c>
      <c r="U181" s="39">
        <f t="shared" si="33"/>
        <v>100</v>
      </c>
      <c r="V181" s="42">
        <f t="shared" si="34"/>
        <v>100</v>
      </c>
    </row>
    <row r="182" spans="9:22" ht="75.75" customHeight="1">
      <c r="I182" s="215" t="s">
        <v>210</v>
      </c>
      <c r="J182" s="216"/>
      <c r="K182" s="216"/>
      <c r="L182" s="216"/>
      <c r="M182" s="87"/>
      <c r="N182" s="12"/>
      <c r="O182" s="62" t="s">
        <v>177</v>
      </c>
      <c r="P182" s="63" t="s">
        <v>178</v>
      </c>
      <c r="Q182" s="13"/>
      <c r="R182" s="74">
        <f aca="true" t="shared" si="35" ref="R182:T183">R183</f>
        <v>5</v>
      </c>
      <c r="S182" s="74">
        <f t="shared" si="35"/>
        <v>5</v>
      </c>
      <c r="T182" s="74">
        <f t="shared" si="35"/>
        <v>5</v>
      </c>
      <c r="U182" s="39">
        <f t="shared" si="33"/>
        <v>100</v>
      </c>
      <c r="V182" s="42">
        <f t="shared" si="34"/>
        <v>100</v>
      </c>
    </row>
    <row r="183" spans="9:22" ht="29.25" customHeight="1">
      <c r="I183" s="129" t="s">
        <v>60</v>
      </c>
      <c r="J183" s="130"/>
      <c r="K183" s="130"/>
      <c r="L183" s="130"/>
      <c r="M183" s="87"/>
      <c r="N183" s="12"/>
      <c r="O183" s="62" t="s">
        <v>177</v>
      </c>
      <c r="P183" s="63" t="s">
        <v>178</v>
      </c>
      <c r="Q183" s="13" t="s">
        <v>35</v>
      </c>
      <c r="R183" s="74">
        <f t="shared" si="35"/>
        <v>5</v>
      </c>
      <c r="S183" s="74">
        <f t="shared" si="35"/>
        <v>5</v>
      </c>
      <c r="T183" s="74">
        <f t="shared" si="35"/>
        <v>5</v>
      </c>
      <c r="U183" s="39">
        <f t="shared" si="33"/>
        <v>100</v>
      </c>
      <c r="V183" s="42">
        <f t="shared" si="34"/>
        <v>100</v>
      </c>
    </row>
    <row r="184" spans="9:22" ht="32.25" customHeight="1">
      <c r="I184" s="129" t="s">
        <v>67</v>
      </c>
      <c r="J184" s="130"/>
      <c r="K184" s="130"/>
      <c r="L184" s="130"/>
      <c r="M184" s="87"/>
      <c r="N184" s="12"/>
      <c r="O184" s="62" t="s">
        <v>177</v>
      </c>
      <c r="P184" s="63" t="s">
        <v>178</v>
      </c>
      <c r="Q184" s="13" t="s">
        <v>181</v>
      </c>
      <c r="R184" s="74">
        <v>5</v>
      </c>
      <c r="S184" s="75">
        <v>5</v>
      </c>
      <c r="T184" s="75">
        <v>5</v>
      </c>
      <c r="U184" s="39">
        <f t="shared" si="33"/>
        <v>100</v>
      </c>
      <c r="V184" s="42">
        <f t="shared" si="34"/>
        <v>100</v>
      </c>
    </row>
    <row r="185" spans="9:22" ht="42" customHeight="1">
      <c r="I185" s="223" t="s">
        <v>176</v>
      </c>
      <c r="J185" s="224"/>
      <c r="K185" s="224"/>
      <c r="L185" s="224"/>
      <c r="M185" s="87"/>
      <c r="N185" s="12"/>
      <c r="O185" s="62" t="s">
        <v>177</v>
      </c>
      <c r="P185" s="63" t="s">
        <v>180</v>
      </c>
      <c r="Q185" s="13"/>
      <c r="R185" s="74">
        <f aca="true" t="shared" si="36" ref="R185:T186">R186</f>
        <v>2.5</v>
      </c>
      <c r="S185" s="74">
        <f t="shared" si="36"/>
        <v>2.5</v>
      </c>
      <c r="T185" s="74">
        <f t="shared" si="36"/>
        <v>2.5</v>
      </c>
      <c r="U185" s="39">
        <f t="shared" si="33"/>
        <v>100</v>
      </c>
      <c r="V185" s="42">
        <f t="shared" si="34"/>
        <v>100</v>
      </c>
    </row>
    <row r="186" spans="9:22" ht="31.5" customHeight="1">
      <c r="I186" s="129" t="s">
        <v>60</v>
      </c>
      <c r="J186" s="130"/>
      <c r="K186" s="130"/>
      <c r="L186" s="130"/>
      <c r="M186" s="87"/>
      <c r="N186" s="12"/>
      <c r="O186" s="62" t="s">
        <v>177</v>
      </c>
      <c r="P186" s="63" t="s">
        <v>180</v>
      </c>
      <c r="Q186" s="13" t="s">
        <v>35</v>
      </c>
      <c r="R186" s="74">
        <f t="shared" si="36"/>
        <v>2.5</v>
      </c>
      <c r="S186" s="74">
        <f t="shared" si="36"/>
        <v>2.5</v>
      </c>
      <c r="T186" s="74">
        <f t="shared" si="36"/>
        <v>2.5</v>
      </c>
      <c r="U186" s="39">
        <f t="shared" si="33"/>
        <v>100</v>
      </c>
      <c r="V186" s="42">
        <f t="shared" si="34"/>
        <v>100</v>
      </c>
    </row>
    <row r="187" spans="9:22" ht="34.5" customHeight="1">
      <c r="I187" s="129" t="s">
        <v>67</v>
      </c>
      <c r="J187" s="130"/>
      <c r="K187" s="130"/>
      <c r="L187" s="130"/>
      <c r="M187" s="87"/>
      <c r="N187" s="12"/>
      <c r="O187" s="62" t="s">
        <v>177</v>
      </c>
      <c r="P187" s="63" t="s">
        <v>180</v>
      </c>
      <c r="Q187" s="13" t="s">
        <v>181</v>
      </c>
      <c r="R187" s="74">
        <v>2.5</v>
      </c>
      <c r="S187" s="75">
        <v>2.5</v>
      </c>
      <c r="T187" s="75">
        <v>2.5</v>
      </c>
      <c r="U187" s="39">
        <f t="shared" si="33"/>
        <v>100</v>
      </c>
      <c r="V187" s="42">
        <f t="shared" si="34"/>
        <v>100</v>
      </c>
    </row>
    <row r="188" spans="9:22" ht="36" customHeight="1">
      <c r="I188" s="190" t="s">
        <v>50</v>
      </c>
      <c r="J188" s="191"/>
      <c r="K188" s="191"/>
      <c r="L188" s="191"/>
      <c r="M188" s="191"/>
      <c r="N188" s="7">
        <v>887</v>
      </c>
      <c r="O188" s="8" t="s">
        <v>134</v>
      </c>
      <c r="P188" s="8"/>
      <c r="Q188" s="8"/>
      <c r="R188" s="121">
        <f>R189</f>
        <v>3400</v>
      </c>
      <c r="S188" s="73">
        <f aca="true" t="shared" si="37" ref="S188:T191">S189</f>
        <v>922.1</v>
      </c>
      <c r="T188" s="73">
        <f>T189</f>
        <v>922.1</v>
      </c>
      <c r="U188" s="40">
        <f t="shared" si="33"/>
        <v>27.120588235294118</v>
      </c>
      <c r="V188" s="41">
        <f t="shared" si="34"/>
        <v>100</v>
      </c>
    </row>
    <row r="189" spans="9:22" ht="22.5" customHeight="1">
      <c r="I189" s="193" t="s">
        <v>5</v>
      </c>
      <c r="J189" s="194"/>
      <c r="K189" s="194"/>
      <c r="L189" s="194"/>
      <c r="M189" s="194"/>
      <c r="N189" s="7">
        <v>887</v>
      </c>
      <c r="O189" s="8" t="s">
        <v>6</v>
      </c>
      <c r="P189" s="8"/>
      <c r="Q189" s="8"/>
      <c r="R189" s="121">
        <f>R190</f>
        <v>3400</v>
      </c>
      <c r="S189" s="73">
        <f t="shared" si="37"/>
        <v>922.1</v>
      </c>
      <c r="T189" s="73">
        <f t="shared" si="37"/>
        <v>922.1</v>
      </c>
      <c r="U189" s="40">
        <f t="shared" si="33"/>
        <v>27.120588235294118</v>
      </c>
      <c r="V189" s="41">
        <f t="shared" si="34"/>
        <v>100</v>
      </c>
    </row>
    <row r="190" spans="9:22" ht="46.5" customHeight="1">
      <c r="I190" s="129" t="s">
        <v>33</v>
      </c>
      <c r="J190" s="130"/>
      <c r="K190" s="130"/>
      <c r="L190" s="130"/>
      <c r="M190" s="130"/>
      <c r="N190" s="12">
        <v>887</v>
      </c>
      <c r="O190" s="13" t="s">
        <v>6</v>
      </c>
      <c r="P190" s="13" t="s">
        <v>106</v>
      </c>
      <c r="Q190" s="13"/>
      <c r="R190" s="120">
        <f>R191</f>
        <v>3400</v>
      </c>
      <c r="S190" s="75">
        <f t="shared" si="37"/>
        <v>922.1</v>
      </c>
      <c r="T190" s="75">
        <f t="shared" si="37"/>
        <v>922.1</v>
      </c>
      <c r="U190" s="39">
        <f t="shared" si="33"/>
        <v>27.120588235294118</v>
      </c>
      <c r="V190" s="42">
        <f t="shared" si="34"/>
        <v>100</v>
      </c>
    </row>
    <row r="191" spans="9:22" ht="31.5" customHeight="1">
      <c r="I191" s="129" t="s">
        <v>60</v>
      </c>
      <c r="J191" s="130"/>
      <c r="K191" s="130"/>
      <c r="L191" s="130"/>
      <c r="M191" s="130"/>
      <c r="N191" s="12">
        <v>887</v>
      </c>
      <c r="O191" s="13" t="s">
        <v>6</v>
      </c>
      <c r="P191" s="13" t="s">
        <v>106</v>
      </c>
      <c r="Q191" s="13" t="s">
        <v>56</v>
      </c>
      <c r="R191" s="120">
        <f>R192</f>
        <v>3400</v>
      </c>
      <c r="S191" s="75">
        <f t="shared" si="37"/>
        <v>922.1</v>
      </c>
      <c r="T191" s="75">
        <f>T192</f>
        <v>922.1</v>
      </c>
      <c r="U191" s="39">
        <f t="shared" si="33"/>
        <v>27.120588235294118</v>
      </c>
      <c r="V191" s="42">
        <f t="shared" si="34"/>
        <v>100</v>
      </c>
    </row>
    <row r="192" spans="9:22" ht="32.25" customHeight="1">
      <c r="I192" s="129" t="s">
        <v>67</v>
      </c>
      <c r="J192" s="130"/>
      <c r="K192" s="130"/>
      <c r="L192" s="130"/>
      <c r="M192" s="58"/>
      <c r="N192" s="12">
        <v>887</v>
      </c>
      <c r="O192" s="13" t="s">
        <v>6</v>
      </c>
      <c r="P192" s="13" t="s">
        <v>106</v>
      </c>
      <c r="Q192" s="13" t="s">
        <v>35</v>
      </c>
      <c r="R192" s="120">
        <v>3400</v>
      </c>
      <c r="S192" s="76">
        <v>922.1</v>
      </c>
      <c r="T192" s="76">
        <v>922.1</v>
      </c>
      <c r="U192" s="39">
        <f t="shared" si="33"/>
        <v>27.120588235294118</v>
      </c>
      <c r="V192" s="42">
        <f t="shared" si="34"/>
        <v>100</v>
      </c>
    </row>
    <row r="193" spans="9:22" s="20" customFormat="1" ht="30.75" customHeight="1">
      <c r="I193" s="205" t="s">
        <v>24</v>
      </c>
      <c r="J193" s="206"/>
      <c r="K193" s="206"/>
      <c r="L193" s="206"/>
      <c r="M193" s="85"/>
      <c r="N193" s="7">
        <v>887</v>
      </c>
      <c r="O193" s="8" t="s">
        <v>133</v>
      </c>
      <c r="P193" s="8"/>
      <c r="Q193" s="8"/>
      <c r="R193" s="72">
        <f>R195+R203+R199+R206</f>
        <v>1816.2</v>
      </c>
      <c r="S193" s="73">
        <f>S195+S202+S199</f>
        <v>1936.4</v>
      </c>
      <c r="T193" s="73">
        <f>T195+T202+T199</f>
        <v>1936.3000000000002</v>
      </c>
      <c r="U193" s="40">
        <f t="shared" si="33"/>
        <v>106.61270785155821</v>
      </c>
      <c r="V193" s="41">
        <f t="shared" si="34"/>
        <v>99.99483577773188</v>
      </c>
    </row>
    <row r="194" spans="9:22" s="20" customFormat="1" ht="24.75" customHeight="1">
      <c r="I194" s="150" t="s">
        <v>162</v>
      </c>
      <c r="J194" s="151"/>
      <c r="K194" s="151"/>
      <c r="L194" s="151"/>
      <c r="M194" s="85"/>
      <c r="N194" s="7">
        <v>887</v>
      </c>
      <c r="O194" s="8" t="s">
        <v>157</v>
      </c>
      <c r="P194" s="8"/>
      <c r="Q194" s="8"/>
      <c r="R194" s="72">
        <f>R195</f>
        <v>281.6</v>
      </c>
      <c r="S194" s="73">
        <f>S195</f>
        <v>288.6</v>
      </c>
      <c r="T194" s="73">
        <f>T195</f>
        <v>288.5</v>
      </c>
      <c r="U194" s="40">
        <f t="shared" si="33"/>
        <v>102.45028409090908</v>
      </c>
      <c r="V194" s="41">
        <f t="shared" si="34"/>
        <v>99.96534996534996</v>
      </c>
    </row>
    <row r="195" spans="9:22" s="20" customFormat="1" ht="100.5" customHeight="1">
      <c r="I195" s="131" t="s">
        <v>211</v>
      </c>
      <c r="J195" s="132"/>
      <c r="K195" s="132"/>
      <c r="L195" s="132"/>
      <c r="M195" s="88"/>
      <c r="N195" s="7">
        <v>887</v>
      </c>
      <c r="O195" s="8" t="s">
        <v>157</v>
      </c>
      <c r="P195" s="8" t="s">
        <v>158</v>
      </c>
      <c r="Q195" s="8"/>
      <c r="R195" s="72">
        <f>R196</f>
        <v>281.6</v>
      </c>
      <c r="S195" s="73">
        <f aca="true" t="shared" si="38" ref="S195:T200">S196</f>
        <v>288.6</v>
      </c>
      <c r="T195" s="73">
        <f t="shared" si="38"/>
        <v>288.5</v>
      </c>
      <c r="U195" s="40">
        <f t="shared" si="33"/>
        <v>102.45028409090908</v>
      </c>
      <c r="V195" s="41">
        <f t="shared" si="34"/>
        <v>99.96534996534996</v>
      </c>
    </row>
    <row r="196" spans="9:22" s="20" customFormat="1" ht="25.5" customHeight="1">
      <c r="I196" s="129" t="s">
        <v>62</v>
      </c>
      <c r="J196" s="130"/>
      <c r="K196" s="130"/>
      <c r="L196" s="130"/>
      <c r="M196" s="130"/>
      <c r="N196" s="12">
        <v>887</v>
      </c>
      <c r="O196" s="13" t="s">
        <v>157</v>
      </c>
      <c r="P196" s="13" t="s">
        <v>158</v>
      </c>
      <c r="Q196" s="13" t="s">
        <v>61</v>
      </c>
      <c r="R196" s="74">
        <f>R197</f>
        <v>281.6</v>
      </c>
      <c r="S196" s="75">
        <f t="shared" si="38"/>
        <v>288.6</v>
      </c>
      <c r="T196" s="75">
        <f t="shared" si="38"/>
        <v>288.5</v>
      </c>
      <c r="U196" s="39">
        <f t="shared" si="33"/>
        <v>102.45028409090908</v>
      </c>
      <c r="V196" s="42">
        <f t="shared" si="34"/>
        <v>99.96534996534996</v>
      </c>
    </row>
    <row r="197" spans="9:22" s="20" customFormat="1" ht="25.5" customHeight="1">
      <c r="I197" s="129" t="s">
        <v>72</v>
      </c>
      <c r="J197" s="130"/>
      <c r="K197" s="130"/>
      <c r="L197" s="130"/>
      <c r="M197" s="130"/>
      <c r="N197" s="12">
        <v>887</v>
      </c>
      <c r="O197" s="13" t="s">
        <v>157</v>
      </c>
      <c r="P197" s="13" t="s">
        <v>158</v>
      </c>
      <c r="Q197" s="13" t="s">
        <v>71</v>
      </c>
      <c r="R197" s="74">
        <v>281.6</v>
      </c>
      <c r="S197" s="76">
        <v>288.6</v>
      </c>
      <c r="T197" s="76">
        <v>288.5</v>
      </c>
      <c r="U197" s="39">
        <f t="shared" si="33"/>
        <v>102.45028409090908</v>
      </c>
      <c r="V197" s="42">
        <f t="shared" si="34"/>
        <v>99.96534996534996</v>
      </c>
    </row>
    <row r="198" spans="9:22" s="20" customFormat="1" ht="16.5" customHeight="1">
      <c r="I198" s="131" t="s">
        <v>123</v>
      </c>
      <c r="J198" s="132"/>
      <c r="K198" s="132"/>
      <c r="L198" s="132"/>
      <c r="M198" s="85"/>
      <c r="N198" s="7">
        <v>887</v>
      </c>
      <c r="O198" s="8" t="s">
        <v>54</v>
      </c>
      <c r="P198" s="8"/>
      <c r="Q198" s="8"/>
      <c r="R198" s="121">
        <f>R199</f>
        <v>865</v>
      </c>
      <c r="S198" s="73">
        <f>S199</f>
        <v>978.2</v>
      </c>
      <c r="T198" s="73">
        <f>T199</f>
        <v>978.2</v>
      </c>
      <c r="U198" s="40">
        <f>(T198/R198)*100</f>
        <v>113.08670520231215</v>
      </c>
      <c r="V198" s="41">
        <f>(T198/S198)*100</f>
        <v>100</v>
      </c>
    </row>
    <row r="199" spans="9:22" s="20" customFormat="1" ht="140.25" customHeight="1">
      <c r="I199" s="131" t="s">
        <v>212</v>
      </c>
      <c r="J199" s="132"/>
      <c r="K199" s="132"/>
      <c r="L199" s="132"/>
      <c r="M199" s="88"/>
      <c r="N199" s="7">
        <v>887</v>
      </c>
      <c r="O199" s="8" t="s">
        <v>54</v>
      </c>
      <c r="P199" s="8" t="s">
        <v>107</v>
      </c>
      <c r="Q199" s="8"/>
      <c r="R199" s="121">
        <f>R200</f>
        <v>865</v>
      </c>
      <c r="S199" s="73">
        <f t="shared" si="38"/>
        <v>978.2</v>
      </c>
      <c r="T199" s="73">
        <f t="shared" si="38"/>
        <v>978.2</v>
      </c>
      <c r="U199" s="40">
        <f>(T199/R199)*100</f>
        <v>113.08670520231215</v>
      </c>
      <c r="V199" s="41">
        <f>(T199/S199)*100</f>
        <v>100</v>
      </c>
    </row>
    <row r="200" spans="9:22" s="20" customFormat="1" ht="25.5" customHeight="1">
      <c r="I200" s="129" t="s">
        <v>62</v>
      </c>
      <c r="J200" s="130"/>
      <c r="K200" s="130"/>
      <c r="L200" s="130"/>
      <c r="M200" s="130"/>
      <c r="N200" s="12">
        <v>887</v>
      </c>
      <c r="O200" s="13" t="s">
        <v>54</v>
      </c>
      <c r="P200" s="13" t="s">
        <v>107</v>
      </c>
      <c r="Q200" s="13" t="s">
        <v>61</v>
      </c>
      <c r="R200" s="120">
        <f>R201</f>
        <v>865</v>
      </c>
      <c r="S200" s="75">
        <f t="shared" si="38"/>
        <v>978.2</v>
      </c>
      <c r="T200" s="75">
        <f t="shared" si="38"/>
        <v>978.2</v>
      </c>
      <c r="U200" s="39">
        <f>(T200/R200)*100</f>
        <v>113.08670520231215</v>
      </c>
      <c r="V200" s="42">
        <f>(T200/S200)*100</f>
        <v>100</v>
      </c>
    </row>
    <row r="201" spans="9:22" s="20" customFormat="1" ht="25.5" customHeight="1">
      <c r="I201" s="129" t="s">
        <v>72</v>
      </c>
      <c r="J201" s="130"/>
      <c r="K201" s="130"/>
      <c r="L201" s="130"/>
      <c r="M201" s="130"/>
      <c r="N201" s="12">
        <v>887</v>
      </c>
      <c r="O201" s="13" t="s">
        <v>54</v>
      </c>
      <c r="P201" s="13" t="s">
        <v>107</v>
      </c>
      <c r="Q201" s="13" t="s">
        <v>71</v>
      </c>
      <c r="R201" s="120">
        <v>865</v>
      </c>
      <c r="S201" s="76">
        <v>978.2</v>
      </c>
      <c r="T201" s="76">
        <v>978.2</v>
      </c>
      <c r="U201" s="39">
        <f>(T201/R201)*100</f>
        <v>113.08670520231215</v>
      </c>
      <c r="V201" s="42">
        <f>(T201/S201)*100</f>
        <v>100</v>
      </c>
    </row>
    <row r="202" spans="9:22" s="20" customFormat="1" ht="16.5" customHeight="1">
      <c r="I202" s="131" t="s">
        <v>26</v>
      </c>
      <c r="J202" s="132"/>
      <c r="K202" s="132"/>
      <c r="L202" s="132"/>
      <c r="M202" s="88"/>
      <c r="N202" s="7">
        <v>887</v>
      </c>
      <c r="O202" s="8" t="s">
        <v>23</v>
      </c>
      <c r="P202" s="8"/>
      <c r="Q202" s="8"/>
      <c r="R202" s="72">
        <f>R203+R206</f>
        <v>669.6</v>
      </c>
      <c r="S202" s="72">
        <f>S203+S206</f>
        <v>669.6</v>
      </c>
      <c r="T202" s="72">
        <f>T203+T206</f>
        <v>669.6</v>
      </c>
      <c r="U202" s="40">
        <f t="shared" si="33"/>
        <v>100</v>
      </c>
      <c r="V202" s="41">
        <f t="shared" si="34"/>
        <v>100</v>
      </c>
    </row>
    <row r="203" spans="9:22" ht="51" customHeight="1">
      <c r="I203" s="131" t="s">
        <v>113</v>
      </c>
      <c r="J203" s="132"/>
      <c r="K203" s="132"/>
      <c r="L203" s="132"/>
      <c r="M203" s="58"/>
      <c r="N203" s="7">
        <v>887</v>
      </c>
      <c r="O203" s="8" t="s">
        <v>23</v>
      </c>
      <c r="P203" s="8" t="s">
        <v>118</v>
      </c>
      <c r="Q203" s="13"/>
      <c r="R203" s="74">
        <f>R204</f>
        <v>479.2</v>
      </c>
      <c r="S203" s="75">
        <f aca="true" t="shared" si="39" ref="S203:T206">S204</f>
        <v>479.2</v>
      </c>
      <c r="T203" s="75">
        <f t="shared" si="39"/>
        <v>479.2</v>
      </c>
      <c r="U203" s="39">
        <f t="shared" si="33"/>
        <v>100</v>
      </c>
      <c r="V203" s="42">
        <f t="shared" si="34"/>
        <v>100</v>
      </c>
    </row>
    <row r="204" spans="9:22" ht="27" customHeight="1">
      <c r="I204" s="129" t="s">
        <v>62</v>
      </c>
      <c r="J204" s="130"/>
      <c r="K204" s="130"/>
      <c r="L204" s="130"/>
      <c r="M204" s="130"/>
      <c r="N204" s="12">
        <v>887</v>
      </c>
      <c r="O204" s="13" t="s">
        <v>23</v>
      </c>
      <c r="P204" s="13" t="s">
        <v>118</v>
      </c>
      <c r="Q204" s="13" t="s">
        <v>61</v>
      </c>
      <c r="R204" s="74">
        <f>R205</f>
        <v>479.2</v>
      </c>
      <c r="S204" s="75">
        <f t="shared" si="39"/>
        <v>479.2</v>
      </c>
      <c r="T204" s="75">
        <f t="shared" si="39"/>
        <v>479.2</v>
      </c>
      <c r="U204" s="39">
        <f t="shared" si="33"/>
        <v>100</v>
      </c>
      <c r="V204" s="42">
        <f t="shared" si="34"/>
        <v>100</v>
      </c>
    </row>
    <row r="205" spans="9:22" ht="25.5" customHeight="1">
      <c r="I205" s="129" t="s">
        <v>72</v>
      </c>
      <c r="J205" s="130"/>
      <c r="K205" s="130"/>
      <c r="L205" s="130"/>
      <c r="M205" s="130"/>
      <c r="N205" s="12">
        <v>887</v>
      </c>
      <c r="O205" s="13" t="s">
        <v>23</v>
      </c>
      <c r="P205" s="13" t="s">
        <v>118</v>
      </c>
      <c r="Q205" s="13" t="s">
        <v>71</v>
      </c>
      <c r="R205" s="74">
        <v>479.2</v>
      </c>
      <c r="S205" s="76">
        <v>479.2</v>
      </c>
      <c r="T205" s="76">
        <v>479.2</v>
      </c>
      <c r="U205" s="39">
        <f t="shared" si="33"/>
        <v>100</v>
      </c>
      <c r="V205" s="42">
        <f t="shared" si="34"/>
        <v>100</v>
      </c>
    </row>
    <row r="206" spans="9:22" ht="50.25" customHeight="1">
      <c r="I206" s="131" t="s">
        <v>113</v>
      </c>
      <c r="J206" s="132"/>
      <c r="K206" s="132"/>
      <c r="L206" s="132"/>
      <c r="M206" s="58"/>
      <c r="N206" s="7">
        <v>887</v>
      </c>
      <c r="O206" s="8" t="s">
        <v>23</v>
      </c>
      <c r="P206" s="8" t="s">
        <v>151</v>
      </c>
      <c r="Q206" s="13"/>
      <c r="R206" s="74">
        <f>R207</f>
        <v>190.4</v>
      </c>
      <c r="S206" s="75">
        <f>S207</f>
        <v>190.4</v>
      </c>
      <c r="T206" s="75">
        <f t="shared" si="39"/>
        <v>190.4</v>
      </c>
      <c r="U206" s="39">
        <v>0</v>
      </c>
      <c r="V206" s="42">
        <f>(T206/S206)*100</f>
        <v>100</v>
      </c>
    </row>
    <row r="207" spans="9:22" ht="27" customHeight="1">
      <c r="I207" s="129" t="s">
        <v>62</v>
      </c>
      <c r="J207" s="130"/>
      <c r="K207" s="130"/>
      <c r="L207" s="130"/>
      <c r="M207" s="130"/>
      <c r="N207" s="12">
        <v>887</v>
      </c>
      <c r="O207" s="13" t="s">
        <v>23</v>
      </c>
      <c r="P207" s="13" t="s">
        <v>151</v>
      </c>
      <c r="Q207" s="13" t="s">
        <v>61</v>
      </c>
      <c r="R207" s="74">
        <f>R208</f>
        <v>190.4</v>
      </c>
      <c r="S207" s="75">
        <f>S208</f>
        <v>190.4</v>
      </c>
      <c r="T207" s="75">
        <f>T208</f>
        <v>190.4</v>
      </c>
      <c r="U207" s="39">
        <v>0</v>
      </c>
      <c r="V207" s="42">
        <f>(T207/S207)*100</f>
        <v>100</v>
      </c>
    </row>
    <row r="208" spans="9:22" ht="25.5" customHeight="1">
      <c r="I208" s="129" t="s">
        <v>72</v>
      </c>
      <c r="J208" s="130"/>
      <c r="K208" s="130"/>
      <c r="L208" s="130"/>
      <c r="M208" s="130"/>
      <c r="N208" s="12">
        <v>887</v>
      </c>
      <c r="O208" s="13" t="s">
        <v>23</v>
      </c>
      <c r="P208" s="13" t="s">
        <v>151</v>
      </c>
      <c r="Q208" s="13" t="s">
        <v>71</v>
      </c>
      <c r="R208" s="74">
        <v>190.4</v>
      </c>
      <c r="S208" s="76">
        <v>190.4</v>
      </c>
      <c r="T208" s="76">
        <v>190.4</v>
      </c>
      <c r="U208" s="39">
        <v>0</v>
      </c>
      <c r="V208" s="42">
        <f>(T208/S208)*100</f>
        <v>100</v>
      </c>
    </row>
    <row r="209" spans="9:22" ht="30" customHeight="1">
      <c r="I209" s="205" t="s">
        <v>28</v>
      </c>
      <c r="J209" s="206"/>
      <c r="K209" s="206"/>
      <c r="L209" s="206"/>
      <c r="M209" s="206"/>
      <c r="N209" s="7">
        <v>887</v>
      </c>
      <c r="O209" s="8" t="s">
        <v>135</v>
      </c>
      <c r="P209" s="8"/>
      <c r="Q209" s="8"/>
      <c r="R209" s="72">
        <f>R210</f>
        <v>300</v>
      </c>
      <c r="S209" s="73">
        <f aca="true" t="shared" si="40" ref="S209:T212">S210</f>
        <v>300</v>
      </c>
      <c r="T209" s="73">
        <f t="shared" si="40"/>
        <v>299.9</v>
      </c>
      <c r="U209" s="40">
        <f t="shared" si="33"/>
        <v>99.96666666666665</v>
      </c>
      <c r="V209" s="41">
        <f t="shared" si="34"/>
        <v>99.96666666666665</v>
      </c>
    </row>
    <row r="210" spans="9:22" ht="25.5" customHeight="1">
      <c r="I210" s="193" t="s">
        <v>7</v>
      </c>
      <c r="J210" s="194"/>
      <c r="K210" s="194"/>
      <c r="L210" s="194"/>
      <c r="M210" s="194"/>
      <c r="N210" s="7">
        <v>887</v>
      </c>
      <c r="O210" s="8" t="s">
        <v>27</v>
      </c>
      <c r="P210" s="8" t="s">
        <v>108</v>
      </c>
      <c r="Q210" s="8"/>
      <c r="R210" s="72">
        <f>R211</f>
        <v>300</v>
      </c>
      <c r="S210" s="73">
        <f t="shared" si="40"/>
        <v>300</v>
      </c>
      <c r="T210" s="73">
        <f t="shared" si="40"/>
        <v>299.9</v>
      </c>
      <c r="U210" s="40">
        <f t="shared" si="33"/>
        <v>99.96666666666665</v>
      </c>
      <c r="V210" s="41">
        <f t="shared" si="34"/>
        <v>99.96666666666665</v>
      </c>
    </row>
    <row r="211" spans="9:22" ht="125.25" customHeight="1">
      <c r="I211" s="183" t="s">
        <v>124</v>
      </c>
      <c r="J211" s="184"/>
      <c r="K211" s="184"/>
      <c r="L211" s="192"/>
      <c r="M211" s="96"/>
      <c r="N211" s="12">
        <v>887</v>
      </c>
      <c r="O211" s="13" t="s">
        <v>27</v>
      </c>
      <c r="P211" s="13" t="s">
        <v>108</v>
      </c>
      <c r="Q211" s="13"/>
      <c r="R211" s="74">
        <f>R212</f>
        <v>300</v>
      </c>
      <c r="S211" s="75">
        <f t="shared" si="40"/>
        <v>300</v>
      </c>
      <c r="T211" s="75">
        <f t="shared" si="40"/>
        <v>299.9</v>
      </c>
      <c r="U211" s="39">
        <f t="shared" si="33"/>
        <v>99.96666666666665</v>
      </c>
      <c r="V211" s="42">
        <f t="shared" si="34"/>
        <v>99.96666666666665</v>
      </c>
    </row>
    <row r="212" spans="9:22" ht="26.25" customHeight="1">
      <c r="I212" s="183" t="s">
        <v>60</v>
      </c>
      <c r="J212" s="184"/>
      <c r="K212" s="184"/>
      <c r="L212" s="184"/>
      <c r="M212" s="184"/>
      <c r="N212" s="12">
        <v>887</v>
      </c>
      <c r="O212" s="13" t="s">
        <v>27</v>
      </c>
      <c r="P212" s="13" t="s">
        <v>108</v>
      </c>
      <c r="Q212" s="13" t="s">
        <v>56</v>
      </c>
      <c r="R212" s="74">
        <f>R213</f>
        <v>300</v>
      </c>
      <c r="S212" s="75">
        <f t="shared" si="40"/>
        <v>300</v>
      </c>
      <c r="T212" s="75">
        <f t="shared" si="40"/>
        <v>299.9</v>
      </c>
      <c r="U212" s="39">
        <f t="shared" si="33"/>
        <v>99.96666666666665</v>
      </c>
      <c r="V212" s="42">
        <f t="shared" si="34"/>
        <v>99.96666666666665</v>
      </c>
    </row>
    <row r="213" spans="9:22" ht="27" customHeight="1">
      <c r="I213" s="129" t="s">
        <v>67</v>
      </c>
      <c r="J213" s="130"/>
      <c r="K213" s="130"/>
      <c r="L213" s="130"/>
      <c r="M213" s="89"/>
      <c r="N213" s="12">
        <v>887</v>
      </c>
      <c r="O213" s="13" t="s">
        <v>27</v>
      </c>
      <c r="P213" s="13" t="s">
        <v>108</v>
      </c>
      <c r="Q213" s="13" t="s">
        <v>35</v>
      </c>
      <c r="R213" s="79">
        <v>300</v>
      </c>
      <c r="S213" s="76">
        <v>300</v>
      </c>
      <c r="T213" s="76">
        <v>299.9</v>
      </c>
      <c r="U213" s="39">
        <f t="shared" si="33"/>
        <v>99.96666666666665</v>
      </c>
      <c r="V213" s="42">
        <f t="shared" si="34"/>
        <v>99.96666666666665</v>
      </c>
    </row>
    <row r="214" spans="9:22" s="20" customFormat="1" ht="21" customHeight="1" hidden="1">
      <c r="I214" s="203" t="s">
        <v>19</v>
      </c>
      <c r="J214" s="204"/>
      <c r="K214" s="204"/>
      <c r="L214" s="204"/>
      <c r="M214" s="26"/>
      <c r="N214" s="27"/>
      <c r="O214" s="8" t="s">
        <v>128</v>
      </c>
      <c r="P214" s="17"/>
      <c r="Q214" s="17"/>
      <c r="R214" s="10">
        <f>R215</f>
        <v>0</v>
      </c>
      <c r="S214" s="10">
        <f>S215</f>
        <v>0</v>
      </c>
      <c r="T214" s="10">
        <f>T215</f>
        <v>0</v>
      </c>
      <c r="U214" s="39" t="e">
        <f t="shared" si="33"/>
        <v>#DIV/0!</v>
      </c>
      <c r="V214" s="42" t="e">
        <f t="shared" si="34"/>
        <v>#DIV/0!</v>
      </c>
    </row>
    <row r="215" spans="9:22" ht="33" customHeight="1" hidden="1">
      <c r="I215" s="202" t="s">
        <v>169</v>
      </c>
      <c r="J215" s="199"/>
      <c r="K215" s="199"/>
      <c r="L215" s="199"/>
      <c r="M215" s="199"/>
      <c r="N215" s="28"/>
      <c r="O215" s="13" t="s">
        <v>51</v>
      </c>
      <c r="P215" s="21"/>
      <c r="Q215" s="21"/>
      <c r="R215" s="14">
        <f>R216+R219</f>
        <v>0</v>
      </c>
      <c r="S215" s="14">
        <f>S216+S219</f>
        <v>0</v>
      </c>
      <c r="T215" s="14">
        <f>T216+T219</f>
        <v>0</v>
      </c>
      <c r="U215" s="39" t="e">
        <f t="shared" si="33"/>
        <v>#DIV/0!</v>
      </c>
      <c r="V215" s="42" t="e">
        <f t="shared" si="34"/>
        <v>#DIV/0!</v>
      </c>
    </row>
    <row r="216" spans="9:22" ht="27.75" customHeight="1" hidden="1">
      <c r="I216" s="200" t="s">
        <v>52</v>
      </c>
      <c r="J216" s="201"/>
      <c r="K216" s="201"/>
      <c r="L216" s="207"/>
      <c r="M216" s="11"/>
      <c r="N216" s="28"/>
      <c r="O216" s="13" t="s">
        <v>51</v>
      </c>
      <c r="P216" s="21" t="s">
        <v>165</v>
      </c>
      <c r="Q216" s="21"/>
      <c r="R216" s="14">
        <f aca="true" t="shared" si="41" ref="R216:T217">R217</f>
        <v>0</v>
      </c>
      <c r="S216" s="14">
        <f t="shared" si="41"/>
        <v>0</v>
      </c>
      <c r="T216" s="14">
        <f t="shared" si="41"/>
        <v>0</v>
      </c>
      <c r="U216" s="39" t="e">
        <f t="shared" si="33"/>
        <v>#DIV/0!</v>
      </c>
      <c r="V216" s="42" t="e">
        <f t="shared" si="34"/>
        <v>#DIV/0!</v>
      </c>
    </row>
    <row r="217" spans="9:22" ht="48" customHeight="1" hidden="1">
      <c r="I217" s="200" t="s">
        <v>209</v>
      </c>
      <c r="J217" s="201"/>
      <c r="K217" s="201"/>
      <c r="L217" s="201"/>
      <c r="M217" s="201"/>
      <c r="N217" s="29"/>
      <c r="O217" s="13" t="s">
        <v>51</v>
      </c>
      <c r="P217" s="21" t="s">
        <v>165</v>
      </c>
      <c r="Q217" s="21" t="s">
        <v>56</v>
      </c>
      <c r="R217" s="14">
        <f t="shared" si="41"/>
        <v>0</v>
      </c>
      <c r="S217" s="14">
        <f t="shared" si="41"/>
        <v>0</v>
      </c>
      <c r="T217" s="14">
        <f t="shared" si="41"/>
        <v>0</v>
      </c>
      <c r="U217" s="39" t="e">
        <f t="shared" si="33"/>
        <v>#DIV/0!</v>
      </c>
      <c r="V217" s="42" t="e">
        <f t="shared" si="34"/>
        <v>#DIV/0!</v>
      </c>
    </row>
    <row r="218" spans="9:22" ht="37.5" customHeight="1" hidden="1">
      <c r="I218" s="198" t="s">
        <v>77</v>
      </c>
      <c r="J218" s="199"/>
      <c r="K218" s="199"/>
      <c r="L218" s="199"/>
      <c r="M218" s="199"/>
      <c r="N218" s="28"/>
      <c r="O218" s="13" t="s">
        <v>51</v>
      </c>
      <c r="P218" s="13" t="s">
        <v>165</v>
      </c>
      <c r="Q218" s="21" t="s">
        <v>35</v>
      </c>
      <c r="R218" s="14"/>
      <c r="S218" s="38">
        <v>0</v>
      </c>
      <c r="T218" s="38">
        <v>0</v>
      </c>
      <c r="U218" s="39" t="e">
        <f t="shared" si="33"/>
        <v>#DIV/0!</v>
      </c>
      <c r="V218" s="42" t="e">
        <f t="shared" si="34"/>
        <v>#DIV/0!</v>
      </c>
    </row>
    <row r="219" spans="9:22" ht="31.5" customHeight="1" hidden="1">
      <c r="I219" s="200" t="s">
        <v>74</v>
      </c>
      <c r="J219" s="201"/>
      <c r="K219" s="201"/>
      <c r="L219" s="207"/>
      <c r="M219" s="19"/>
      <c r="N219" s="30"/>
      <c r="O219" s="13" t="s">
        <v>51</v>
      </c>
      <c r="P219" s="13" t="s">
        <v>166</v>
      </c>
      <c r="Q219" s="13"/>
      <c r="R219" s="14">
        <f aca="true" t="shared" si="42" ref="R219:T220">R220</f>
        <v>0</v>
      </c>
      <c r="S219" s="14">
        <f t="shared" si="42"/>
        <v>0</v>
      </c>
      <c r="T219" s="14">
        <f t="shared" si="42"/>
        <v>0</v>
      </c>
      <c r="U219" s="39" t="e">
        <f t="shared" si="33"/>
        <v>#DIV/0!</v>
      </c>
      <c r="V219" s="42" t="e">
        <f t="shared" si="34"/>
        <v>#DIV/0!</v>
      </c>
    </row>
    <row r="220" spans="9:22" ht="66" customHeight="1" hidden="1">
      <c r="I220" s="198" t="s">
        <v>167</v>
      </c>
      <c r="J220" s="199"/>
      <c r="K220" s="199"/>
      <c r="L220" s="199"/>
      <c r="M220" s="199"/>
      <c r="N220" s="28"/>
      <c r="O220" s="13" t="s">
        <v>51</v>
      </c>
      <c r="P220" s="13" t="s">
        <v>166</v>
      </c>
      <c r="Q220" s="13" t="s">
        <v>55</v>
      </c>
      <c r="R220" s="14">
        <f t="shared" si="42"/>
        <v>0</v>
      </c>
      <c r="S220" s="14">
        <f t="shared" si="42"/>
        <v>0</v>
      </c>
      <c r="T220" s="14">
        <f t="shared" si="42"/>
        <v>0</v>
      </c>
      <c r="U220" s="39" t="e">
        <f t="shared" si="33"/>
        <v>#DIV/0!</v>
      </c>
      <c r="V220" s="42" t="e">
        <f t="shared" si="34"/>
        <v>#DIV/0!</v>
      </c>
    </row>
    <row r="221" spans="9:22" ht="37.5" customHeight="1" hidden="1">
      <c r="I221" s="198" t="s">
        <v>168</v>
      </c>
      <c r="J221" s="199"/>
      <c r="K221" s="199"/>
      <c r="L221" s="199"/>
      <c r="M221" s="199"/>
      <c r="N221" s="28"/>
      <c r="O221" s="13" t="s">
        <v>51</v>
      </c>
      <c r="P221" s="13" t="s">
        <v>166</v>
      </c>
      <c r="Q221" s="13" t="s">
        <v>66</v>
      </c>
      <c r="R221" s="14"/>
      <c r="S221" s="38">
        <v>0</v>
      </c>
      <c r="T221" s="38">
        <v>0</v>
      </c>
      <c r="U221" s="39" t="e">
        <f t="shared" si="33"/>
        <v>#DIV/0!</v>
      </c>
      <c r="V221" s="42" t="e">
        <f t="shared" si="34"/>
        <v>#DIV/0!</v>
      </c>
    </row>
    <row r="222" spans="9:22" ht="39" customHeight="1" hidden="1">
      <c r="I222" s="134"/>
      <c r="J222" s="135"/>
      <c r="K222" s="135"/>
      <c r="L222" s="135"/>
      <c r="M222" s="48"/>
      <c r="N222" s="49"/>
      <c r="O222" s="50"/>
      <c r="P222" s="50"/>
      <c r="Q222" s="50"/>
      <c r="R222" s="51"/>
      <c r="S222" s="52"/>
      <c r="T222" s="52"/>
      <c r="U222" s="53"/>
      <c r="V222" s="54"/>
    </row>
    <row r="223" spans="9:22" ht="39" customHeight="1" hidden="1">
      <c r="I223" s="134"/>
      <c r="J223" s="135"/>
      <c r="K223" s="135"/>
      <c r="L223" s="135"/>
      <c r="M223" s="48"/>
      <c r="N223" s="49"/>
      <c r="O223" s="50"/>
      <c r="P223" s="50"/>
      <c r="Q223" s="50"/>
      <c r="R223" s="51"/>
      <c r="S223" s="52"/>
      <c r="T223" s="52"/>
      <c r="U223" s="53"/>
      <c r="V223" s="54"/>
    </row>
    <row r="224" spans="1:22" s="20" customFormat="1" ht="21.75" customHeight="1" thickBot="1">
      <c r="A224" s="8"/>
      <c r="B224" s="8"/>
      <c r="C224" s="8"/>
      <c r="D224" s="8"/>
      <c r="E224" s="8"/>
      <c r="F224" s="8"/>
      <c r="G224" s="8"/>
      <c r="H224" s="31"/>
      <c r="I224" s="195" t="s">
        <v>53</v>
      </c>
      <c r="J224" s="196"/>
      <c r="K224" s="196"/>
      <c r="L224" s="197"/>
      <c r="M224" s="32"/>
      <c r="N224" s="33"/>
      <c r="O224" s="33"/>
      <c r="P224" s="33"/>
      <c r="Q224" s="33"/>
      <c r="R224" s="122">
        <f>R29+R7+R214</f>
        <v>57564.99999999999</v>
      </c>
      <c r="S224" s="71">
        <f>S29+S7+S214</f>
        <v>55414.9</v>
      </c>
      <c r="T224" s="71">
        <f>T29+T7+T214</f>
        <v>55393.4</v>
      </c>
      <c r="U224" s="43">
        <f t="shared" si="33"/>
        <v>96.22756883522976</v>
      </c>
      <c r="V224" s="44">
        <f t="shared" si="34"/>
        <v>99.96120177064292</v>
      </c>
    </row>
    <row r="225" ht="9" customHeight="1"/>
    <row r="226" spans="18:20" ht="12.75" hidden="1">
      <c r="R226" s="34">
        <v>57891.9</v>
      </c>
      <c r="S226" s="35">
        <v>57811.2</v>
      </c>
      <c r="T226" s="1">
        <v>57789.7</v>
      </c>
    </row>
    <row r="227" spans="18:20" ht="12.75" hidden="1">
      <c r="R227" s="34">
        <f>R224-R226</f>
        <v>-326.90000000000873</v>
      </c>
      <c r="S227" s="55">
        <f>S224-S226</f>
        <v>-2396.2999999999956</v>
      </c>
      <c r="T227" s="34">
        <f>T224-T226</f>
        <v>-2396.2999999999956</v>
      </c>
    </row>
    <row r="229" spans="19:20" ht="12.75">
      <c r="S229" s="34"/>
      <c r="T229" s="34"/>
    </row>
  </sheetData>
  <sheetProtection/>
  <mergeCells count="230">
    <mergeCell ref="I187:L187"/>
    <mergeCell ref="I198:L198"/>
    <mergeCell ref="I149:L149"/>
    <mergeCell ref="I142:L142"/>
    <mergeCell ref="I184:L184"/>
    <mergeCell ref="I196:M196"/>
    <mergeCell ref="I192:L192"/>
    <mergeCell ref="I193:L193"/>
    <mergeCell ref="I179:L179"/>
    <mergeCell ref="I180:L180"/>
    <mergeCell ref="I176:L176"/>
    <mergeCell ref="I172:M172"/>
    <mergeCell ref="I185:L185"/>
    <mergeCell ref="I186:L186"/>
    <mergeCell ref="I205:M205"/>
    <mergeCell ref="I44:L44"/>
    <mergeCell ref="I79:L79"/>
    <mergeCell ref="I92:L92"/>
    <mergeCell ref="I49:L49"/>
    <mergeCell ref="I55:L55"/>
    <mergeCell ref="I97:L97"/>
    <mergeCell ref="I175:M175"/>
    <mergeCell ref="I164:L164"/>
    <mergeCell ref="I181:L181"/>
    <mergeCell ref="I201:M201"/>
    <mergeCell ref="I125:L125"/>
    <mergeCell ref="I126:M126"/>
    <mergeCell ref="I127:L127"/>
    <mergeCell ref="I163:M163"/>
    <mergeCell ref="I195:L195"/>
    <mergeCell ref="I14:L14"/>
    <mergeCell ref="I160:M160"/>
    <mergeCell ref="I41:L41"/>
    <mergeCell ref="I21:L21"/>
    <mergeCell ref="I22:L22"/>
    <mergeCell ref="I197:M197"/>
    <mergeCell ref="I100:L100"/>
    <mergeCell ref="I94:M94"/>
    <mergeCell ref="I93:M93"/>
    <mergeCell ref="I106:L106"/>
    <mergeCell ref="I182:L182"/>
    <mergeCell ref="I183:L183"/>
    <mergeCell ref="I155:L155"/>
    <mergeCell ref="I157:L157"/>
    <mergeCell ref="I105:M105"/>
    <mergeCell ref="I103:L103"/>
    <mergeCell ref="I133:L133"/>
    <mergeCell ref="I143:L143"/>
    <mergeCell ref="I134:L134"/>
    <mergeCell ref="I139:L139"/>
    <mergeCell ref="I140:L140"/>
    <mergeCell ref="I89:L89"/>
    <mergeCell ref="I74:L74"/>
    <mergeCell ref="I102:M102"/>
    <mergeCell ref="I91:L91"/>
    <mergeCell ref="I95:L95"/>
    <mergeCell ref="I78:L78"/>
    <mergeCell ref="I82:L82"/>
    <mergeCell ref="I80:L80"/>
    <mergeCell ref="I90:L90"/>
    <mergeCell ref="I138:L138"/>
    <mergeCell ref="I162:L162"/>
    <mergeCell ref="I88:L88"/>
    <mergeCell ref="I66:L66"/>
    <mergeCell ref="I72:L72"/>
    <mergeCell ref="I77:L77"/>
    <mergeCell ref="I70:M70"/>
    <mergeCell ref="I71:L71"/>
    <mergeCell ref="I76:L76"/>
    <mergeCell ref="I73:L73"/>
    <mergeCell ref="I110:L110"/>
    <mergeCell ref="I112:L112"/>
    <mergeCell ref="I130:L130"/>
    <mergeCell ref="I108:L108"/>
    <mergeCell ref="I115:L115"/>
    <mergeCell ref="I123:M123"/>
    <mergeCell ref="I116:L116"/>
    <mergeCell ref="I113:L113"/>
    <mergeCell ref="I114:M114"/>
    <mergeCell ref="I120:M120"/>
    <mergeCell ref="I85:L85"/>
    <mergeCell ref="I56:L56"/>
    <mergeCell ref="I64:L64"/>
    <mergeCell ref="I81:L81"/>
    <mergeCell ref="I59:L59"/>
    <mergeCell ref="I84:L84"/>
    <mergeCell ref="I83:L83"/>
    <mergeCell ref="I67:M67"/>
    <mergeCell ref="I69:L69"/>
    <mergeCell ref="I65:L65"/>
    <mergeCell ref="I141:L141"/>
    <mergeCell ref="I124:L124"/>
    <mergeCell ref="I109:L109"/>
    <mergeCell ref="I98:L98"/>
    <mergeCell ref="I129:L129"/>
    <mergeCell ref="I118:L118"/>
    <mergeCell ref="I101:L101"/>
    <mergeCell ref="I119:L119"/>
    <mergeCell ref="I104:L104"/>
    <mergeCell ref="I131:L131"/>
    <mergeCell ref="I216:L216"/>
    <mergeCell ref="I203:L203"/>
    <mergeCell ref="I107:M107"/>
    <mergeCell ref="I75:L75"/>
    <mergeCell ref="I117:M117"/>
    <mergeCell ref="I86:L86"/>
    <mergeCell ref="I87:L87"/>
    <mergeCell ref="I199:L199"/>
    <mergeCell ref="I147:L147"/>
    <mergeCell ref="I128:L128"/>
    <mergeCell ref="I219:L219"/>
    <mergeCell ref="I148:L148"/>
    <mergeCell ref="I189:M189"/>
    <mergeCell ref="I178:L178"/>
    <mergeCell ref="I171:M171"/>
    <mergeCell ref="I169:L169"/>
    <mergeCell ref="I213:L213"/>
    <mergeCell ref="I161:L161"/>
    <mergeCell ref="I200:M200"/>
    <mergeCell ref="I173:M173"/>
    <mergeCell ref="I224:L224"/>
    <mergeCell ref="I221:M221"/>
    <mergeCell ref="I217:M217"/>
    <mergeCell ref="I218:M218"/>
    <mergeCell ref="I220:M220"/>
    <mergeCell ref="I208:M208"/>
    <mergeCell ref="I215:M215"/>
    <mergeCell ref="I214:L214"/>
    <mergeCell ref="I209:M209"/>
    <mergeCell ref="I222:L222"/>
    <mergeCell ref="I24:M24"/>
    <mergeCell ref="I159:L159"/>
    <mergeCell ref="I153:L153"/>
    <mergeCell ref="I154:L154"/>
    <mergeCell ref="I170:L170"/>
    <mergeCell ref="I211:L211"/>
    <mergeCell ref="I52:M52"/>
    <mergeCell ref="I210:M210"/>
    <mergeCell ref="I51:L51"/>
    <mergeCell ref="I111:M111"/>
    <mergeCell ref="I206:L206"/>
    <mergeCell ref="I207:M207"/>
    <mergeCell ref="I177:M177"/>
    <mergeCell ref="I156:L156"/>
    <mergeCell ref="I204:M204"/>
    <mergeCell ref="I165:L165"/>
    <mergeCell ref="I188:M188"/>
    <mergeCell ref="I190:M190"/>
    <mergeCell ref="I191:M191"/>
    <mergeCell ref="I194:L194"/>
    <mergeCell ref="I38:L38"/>
    <mergeCell ref="I39:L39"/>
    <mergeCell ref="I42:L42"/>
    <mergeCell ref="I40:L40"/>
    <mergeCell ref="I28:L28"/>
    <mergeCell ref="I53:L53"/>
    <mergeCell ref="I29:M29"/>
    <mergeCell ref="I30:M30"/>
    <mergeCell ref="I31:L31"/>
    <mergeCell ref="I36:L36"/>
    <mergeCell ref="I25:M25"/>
    <mergeCell ref="I212:M212"/>
    <mergeCell ref="I8:M8"/>
    <mergeCell ref="I167:M167"/>
    <mergeCell ref="I158:M158"/>
    <mergeCell ref="I166:L166"/>
    <mergeCell ref="I33:M33"/>
    <mergeCell ref="I26:M26"/>
    <mergeCell ref="I27:M27"/>
    <mergeCell ref="I60:L60"/>
    <mergeCell ref="I23:M23"/>
    <mergeCell ref="I3:V3"/>
    <mergeCell ref="I10:M10"/>
    <mergeCell ref="I9:M9"/>
    <mergeCell ref="I15:L15"/>
    <mergeCell ref="I12:L12"/>
    <mergeCell ref="I20:M20"/>
    <mergeCell ref="I18:M18"/>
    <mergeCell ref="I19:M19"/>
    <mergeCell ref="I16:M16"/>
    <mergeCell ref="A1:V2"/>
    <mergeCell ref="I61:M61"/>
    <mergeCell ref="S5:S6"/>
    <mergeCell ref="T5:T6"/>
    <mergeCell ref="U5:V5"/>
    <mergeCell ref="I5:M6"/>
    <mergeCell ref="N5:N6"/>
    <mergeCell ref="O5:O6"/>
    <mergeCell ref="I17:M17"/>
    <mergeCell ref="P5:P6"/>
    <mergeCell ref="U4:V4"/>
    <mergeCell ref="Q5:Q6"/>
    <mergeCell ref="I62:M62"/>
    <mergeCell ref="I32:M32"/>
    <mergeCell ref="I54:L54"/>
    <mergeCell ref="R5:R6"/>
    <mergeCell ref="I7:M7"/>
    <mergeCell ref="I11:M11"/>
    <mergeCell ref="I58:L58"/>
    <mergeCell ref="I13:M13"/>
    <mergeCell ref="I96:L96"/>
    <mergeCell ref="I47:L47"/>
    <mergeCell ref="I48:L48"/>
    <mergeCell ref="I68:L68"/>
    <mergeCell ref="I57:L57"/>
    <mergeCell ref="I34:L34"/>
    <mergeCell ref="I37:L37"/>
    <mergeCell ref="I63:L63"/>
    <mergeCell ref="I50:M50"/>
    <mergeCell ref="I35:L35"/>
    <mergeCell ref="I223:L223"/>
    <mergeCell ref="I144:L144"/>
    <mergeCell ref="I132:L132"/>
    <mergeCell ref="I137:L137"/>
    <mergeCell ref="I122:L122"/>
    <mergeCell ref="I135:L135"/>
    <mergeCell ref="I136:L136"/>
    <mergeCell ref="I202:L202"/>
    <mergeCell ref="I168:L168"/>
    <mergeCell ref="I174:M174"/>
    <mergeCell ref="I145:L145"/>
    <mergeCell ref="I146:L146"/>
    <mergeCell ref="I150:L150"/>
    <mergeCell ref="I152:L152"/>
    <mergeCell ref="I151:L151"/>
    <mergeCell ref="I43:L43"/>
    <mergeCell ref="I121:L121"/>
    <mergeCell ref="I45:L45"/>
    <mergeCell ref="I46:L46"/>
    <mergeCell ref="I99:L99"/>
  </mergeCells>
  <printOptions/>
  <pageMargins left="0.3937007874015748" right="0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2022-03-18T15:45:54Z</cp:lastPrinted>
  <dcterms:created xsi:type="dcterms:W3CDTF">2005-11-24T11:16:11Z</dcterms:created>
  <dcterms:modified xsi:type="dcterms:W3CDTF">2022-03-18T15:51:14Z</dcterms:modified>
  <cp:category/>
  <cp:version/>
  <cp:contentType/>
  <cp:contentStatus/>
</cp:coreProperties>
</file>