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607" activeTab="0"/>
  </bookViews>
  <sheets>
    <sheet name="1 кв.2022г " sheetId="1" r:id="rId1"/>
    <sheet name="Лист3" sheetId="2" r:id="rId2"/>
  </sheets>
  <definedNames>
    <definedName name="_xlnm.Print_Area" localSheetId="0">'1 кв.2022г '!$A$1:$L$252</definedName>
  </definedNames>
  <calcPr fullCalcOnLoad="1"/>
</workbook>
</file>

<file path=xl/sharedStrings.xml><?xml version="1.0" encoding="utf-8"?>
<sst xmlns="http://schemas.openxmlformats.org/spreadsheetml/2006/main" count="1002" uniqueCount="282">
  <si>
    <t>Наименование экономических статей</t>
  </si>
  <si>
    <t>Код раздела подраз-  дела</t>
  </si>
  <si>
    <t>Код целевой статьи</t>
  </si>
  <si>
    <t>0103</t>
  </si>
  <si>
    <t>210</t>
  </si>
  <si>
    <t>211</t>
  </si>
  <si>
    <t>213</t>
  </si>
  <si>
    <t>Приобретение услуг</t>
  </si>
  <si>
    <t>220</t>
  </si>
  <si>
    <t>Услуги связи</t>
  </si>
  <si>
    <t>221</t>
  </si>
  <si>
    <t>Прочие услуги</t>
  </si>
  <si>
    <t>226</t>
  </si>
  <si>
    <t>290</t>
  </si>
  <si>
    <t>0104</t>
  </si>
  <si>
    <t>Услуги по содержанию имущества</t>
  </si>
  <si>
    <t>225</t>
  </si>
  <si>
    <t>Поступления нефинансовых активов</t>
  </si>
  <si>
    <t>300</t>
  </si>
  <si>
    <t>310</t>
  </si>
  <si>
    <t>Увеличение стоимости материальных запасов</t>
  </si>
  <si>
    <t>340</t>
  </si>
  <si>
    <t>0300</t>
  </si>
  <si>
    <t>0309</t>
  </si>
  <si>
    <t>Увеличение стоимости основных средств</t>
  </si>
  <si>
    <t>0707</t>
  </si>
  <si>
    <t>Транспортные услуги</t>
  </si>
  <si>
    <t>222</t>
  </si>
  <si>
    <t>0800</t>
  </si>
  <si>
    <t>Культура</t>
  </si>
  <si>
    <t>0801</t>
  </si>
  <si>
    <t>Периодическая печать и издательства</t>
  </si>
  <si>
    <t>Транспортные  услуги</t>
  </si>
  <si>
    <t>Код вида расходов</t>
  </si>
  <si>
    <t>Код ГРБС</t>
  </si>
  <si>
    <t>0102</t>
  </si>
  <si>
    <t>ЖИЛИЩНО-КОММУНАЛЬНОЕ ХОЗЯЙСТВО</t>
  </si>
  <si>
    <t>0500</t>
  </si>
  <si>
    <t>ОБРАЗОВАНИЕ</t>
  </si>
  <si>
    <t>0700</t>
  </si>
  <si>
    <t>092 01 00</t>
  </si>
  <si>
    <t>Благоустройство</t>
  </si>
  <si>
    <t>0503</t>
  </si>
  <si>
    <t>600 01 03</t>
  </si>
  <si>
    <t>600 04 01</t>
  </si>
  <si>
    <t>НАЦИОНАЛЬНАЯ БЕЗОПАСНОСТЬ И ПРАВООХРАНИТЕЛЬНАЯ ДЕЯТЕЛЬНОСТЬ</t>
  </si>
  <si>
    <t xml:space="preserve">Увеличение стоимости материальных запасов </t>
  </si>
  <si>
    <t xml:space="preserve">Прочие услуги </t>
  </si>
  <si>
    <t>РЕЗЕРВНЫЙ ФОНД МЕСТНОЙ АДМИНИСТРАЦИИ</t>
  </si>
  <si>
    <t>ВСЕГО РАСХОДОВ:</t>
  </si>
  <si>
    <t>СОЦИАЛЬНАЯ    ПОЛИТИКА</t>
  </si>
  <si>
    <t>Охрана семьи и детства</t>
  </si>
  <si>
    <t>1004</t>
  </si>
  <si>
    <t>260</t>
  </si>
  <si>
    <t>262</t>
  </si>
  <si>
    <t>СРЕДСТВА МАССОВОЙ ИНФОРМАЦИИ</t>
  </si>
  <si>
    <t>1200</t>
  </si>
  <si>
    <t>1202</t>
  </si>
  <si>
    <t>600 01 01</t>
  </si>
  <si>
    <t>Расходы на установку, содержание  и  ремонт  ограждений газонов</t>
  </si>
  <si>
    <t>0111</t>
  </si>
  <si>
    <t>0113</t>
  </si>
  <si>
    <t xml:space="preserve">КУЛЬТУРА, КИНЕМАТОГРАФИЯ 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</si>
  <si>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</si>
  <si>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240</t>
  </si>
  <si>
    <t>242</t>
  </si>
  <si>
    <t>1000</t>
  </si>
  <si>
    <t>НАЦИОНАЛЬНАЯ ЭКОНОМИКА</t>
  </si>
  <si>
    <t>0400</t>
  </si>
  <si>
    <t>092 00 00</t>
  </si>
  <si>
    <t>120</t>
  </si>
  <si>
    <t>Код ОСГУ</t>
  </si>
  <si>
    <t>000</t>
  </si>
  <si>
    <t>850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</si>
  <si>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</si>
  <si>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поселок Репино</t>
  </si>
  <si>
    <t>Муниципальный Совет муниципального образования поселок Репино</t>
  </si>
  <si>
    <t>Расходы на уплату налогов, сборов и иных платежей</t>
  </si>
  <si>
    <t>Резервные средства</t>
  </si>
  <si>
    <t>870</t>
  </si>
  <si>
    <t>630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</si>
  <si>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</si>
  <si>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</si>
  <si>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</si>
  <si>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</si>
  <si>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</si>
  <si>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Расходы на выплаты персоналу казенных учреждений</t>
  </si>
  <si>
    <t>110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</si>
  <si>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</si>
  <si>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121</t>
  </si>
  <si>
    <t>244</t>
  </si>
  <si>
    <t>852</t>
  </si>
  <si>
    <t>851</t>
  </si>
  <si>
    <t>795 00 00</t>
  </si>
  <si>
    <t>ЦЕЛЕВЫЕ ПРОГРАММЫ МУНИЦИПАЛЬНОГО ОБРАЗОВАНИЯ</t>
  </si>
  <si>
    <t>431 03 00</t>
  </si>
  <si>
    <t>111</t>
  </si>
  <si>
    <t>Безвозмездные перечисления организациям, за исключением  государственных  и муниципальных организаций</t>
  </si>
  <si>
    <t>Иные бюджетные ассигнования</t>
  </si>
  <si>
    <t xml:space="preserve">Расходы на иные закупки товаров, работ  и услуг для обеспечения  государственных (муниципальных) нужд </t>
  </si>
  <si>
    <t>Общеэкономические вопросы</t>
  </si>
  <si>
    <t>0401</t>
  </si>
  <si>
    <t>810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</si>
  <si>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</si>
  <si>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</si>
  <si>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</si>
  <si>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0705</t>
  </si>
  <si>
    <t>1003</t>
  </si>
  <si>
    <t>313</t>
  </si>
  <si>
    <t>263</t>
  </si>
  <si>
    <t>123</t>
  </si>
  <si>
    <t>00200 00010</t>
  </si>
  <si>
    <t>ОБЩЕГОСУДАРСТВЕННЫЕ ВОПРОСЫ</t>
  </si>
  <si>
    <t>100</t>
  </si>
  <si>
    <t>00200 00000</t>
  </si>
  <si>
    <t>129</t>
  </si>
  <si>
    <t>00200 00021</t>
  </si>
  <si>
    <t>00200 00022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</si>
  <si>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</si>
  <si>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</si>
  <si>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Расходы  на исполнение государственного полномочия Санкт-Петербурга по по организации и осуществлению деятельности по опеке и попечительству за счет субвенций из бюджета Санкт-Петербурга</t>
  </si>
  <si>
    <t>122</t>
  </si>
  <si>
    <t>212</t>
  </si>
  <si>
    <t>07000 00000</t>
  </si>
  <si>
    <t>07000 00061</t>
  </si>
  <si>
    <t>09200 00441</t>
  </si>
  <si>
    <t>79500 00000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</si>
  <si>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поселок Репино</t>
  </si>
  <si>
    <t>79500 00491</t>
  </si>
  <si>
    <t>79500 00511</t>
  </si>
  <si>
    <t>79500 00531</t>
  </si>
  <si>
    <t>79500 00521</t>
  </si>
  <si>
    <t>Защита населения и территорий от чрезвычайных ситуаций природного и техногенного характера, гражданская оборона</t>
  </si>
  <si>
    <t>21900 00000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</si>
  <si>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</si>
  <si>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21900 00091</t>
  </si>
  <si>
    <t>51000 00000</t>
  </si>
  <si>
    <t>51000 00101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</si>
  <si>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</si>
  <si>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31500 00000</t>
  </si>
  <si>
    <t>31500 00111</t>
  </si>
  <si>
    <t>60000 00000</t>
  </si>
  <si>
    <t>60000 00130</t>
  </si>
  <si>
    <t>60000 00131</t>
  </si>
  <si>
    <t>43100 00191</t>
  </si>
  <si>
    <t>119</t>
  </si>
  <si>
    <t>50500 00000</t>
  </si>
  <si>
    <t>50500 00231</t>
  </si>
  <si>
    <t>45700 00251</t>
  </si>
  <si>
    <t>51100 G0860</t>
  </si>
  <si>
    <t>45000 00000</t>
  </si>
  <si>
    <t>45000 00201</t>
  </si>
  <si>
    <t>42800 00000</t>
  </si>
  <si>
    <t>42800 00181</t>
  </si>
  <si>
    <t>60000 00163</t>
  </si>
  <si>
    <t>60000 00162</t>
  </si>
  <si>
    <t>60000 00160</t>
  </si>
  <si>
    <t>60000 00161</t>
  </si>
  <si>
    <t>60000 00152</t>
  </si>
  <si>
    <t>60000 G3160</t>
  </si>
  <si>
    <t>60000 00142</t>
  </si>
  <si>
    <t>60000 00141</t>
  </si>
  <si>
    <t>60000 00140</t>
  </si>
  <si>
    <t>09200 G0100</t>
  </si>
  <si>
    <t>00200 G0850</t>
  </si>
  <si>
    <t>0100</t>
  </si>
  <si>
    <t>Фонд оплаты труда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</si>
  <si>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</si>
  <si>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</si>
  <si>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</si>
  <si>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</si>
  <si>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</si>
  <si>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</si>
  <si>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</t>
  </si>
  <si>
    <t>853</t>
  </si>
  <si>
    <t>Уплата иных платежей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</si>
  <si>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</si>
  <si>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</si>
  <si>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</si>
  <si>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60000 00151</t>
  </si>
  <si>
    <t>Функционирование высшего должностного лица субъекта Российской Федерации и органа местного самоуправления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</si>
  <si>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</si>
  <si>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Иные выплаты, за исключением фонда оплаты труда
государственных (муниципальных) органов, лицам,
привлекаемым согласно законодательству
для выполнения отдельных полномочий</t>
  </si>
  <si>
    <t xml:space="preserve"> Иные закупки товаров, работ и услуг для обеспечения
государственных (муниципальных) нужд</t>
  </si>
  <si>
    <t xml:space="preserve"> Иные закупки товаров, работ и услуг для обеспечения
государственных (муниципальных) нужд </t>
  </si>
  <si>
    <t xml:space="preserve">Иные закупки товаров, работ и услуг для обеспечения
государственных (муниципальных) нужд </t>
  </si>
  <si>
    <t xml:space="preserve">Иные закупки товаров, работ и услуг для обеспечения
государственных (муниципальных) нужд  </t>
  </si>
  <si>
    <t>Фонд оплаты труда казенных учреждений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</si>
  <si>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</si>
  <si>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текущий ремонт придомовых территорий и дворовых территорий, включая проезды и выезды, пешеходные дорожки</t>
  </si>
  <si>
    <t>60000 00132</t>
  </si>
  <si>
    <t>Расходы на установку, содержание и ремонт ограждений газонов</t>
  </si>
  <si>
    <t>60000 00133</t>
  </si>
  <si>
    <t>Расходы на организацию дополнительных парковочных мест на дворовых территориях</t>
  </si>
  <si>
    <t>60000 00134</t>
  </si>
  <si>
    <t>60000 00143</t>
  </si>
  <si>
    <t>60000 00150</t>
  </si>
  <si>
    <t>Прочие мероприятия в области благоустройства территории муниципального образования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</si>
  <si>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</si>
  <si>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</si>
  <si>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</si>
  <si>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</si>
  <si>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</si>
  <si>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</si>
  <si>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</si>
  <si>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Социальные выплаты гражданам, кроме публичных нормативных социальных выплат</t>
  </si>
  <si>
    <t>320</t>
  </si>
  <si>
    <t>323</t>
  </si>
  <si>
    <t>Приобретение товаров, работ, услуг в пользу граждан в целях их социального обеспечения</t>
  </si>
  <si>
    <t>Другие вопросы в области национальной безопасности и правоохранительной деятельности</t>
  </si>
  <si>
    <t>0314</t>
  </si>
  <si>
    <t>79500 00551</t>
  </si>
  <si>
    <t>79500 00591</t>
  </si>
  <si>
    <t>60000 00135</t>
  </si>
  <si>
    <t>60000 00164</t>
  </si>
  <si>
    <t>Размещение и содержание наружной информации в части указателей, информационных щитов и стендов</t>
  </si>
  <si>
    <t>1001</t>
  </si>
  <si>
    <t>50500 00232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</si>
  <si>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</si>
  <si>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</si>
  <si>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312</t>
  </si>
  <si>
    <t>Иные пенсии, социальные доплаты к пенсиям</t>
  </si>
  <si>
    <t>Избирательная комиссия внутригородского муниципального образования Санкт-Петербурга поселок Репино</t>
  </si>
  <si>
    <t>ОБЩЕГОСУДАРСТВЕННЫЕ РАСХОДЫ</t>
  </si>
  <si>
    <t>Расходы на 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</si>
  <si>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</si>
  <si>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</si>
  <si>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02001 00051</t>
  </si>
  <si>
    <t>00207 00052</t>
  </si>
  <si>
    <t xml:space="preserve">Расходы на формирование архивных фондов органов местного самоуправления </t>
  </si>
  <si>
    <t>0920000071</t>
  </si>
  <si>
    <t>Другие общегосударственные вопросы</t>
  </si>
  <si>
    <t>092000000</t>
  </si>
  <si>
    <t>Расходы на размещение и содержание наружной информации в части указателей, информационных щитов и стендов.</t>
  </si>
  <si>
    <t>60000 00144</t>
  </si>
  <si>
    <t>60000 00145</t>
  </si>
  <si>
    <t>Расходы на обеспечение проектирования благоустройства при размещении элементов благоустройства.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</si>
  <si>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</si>
  <si>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</si>
  <si>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создание зон отдыха, в том числе обустройство,  содержание и уборка территорий детских площадок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</si>
  <si>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</si>
  <si>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</si>
  <si>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0709</t>
  </si>
  <si>
    <t>79500 00592</t>
  </si>
  <si>
    <t xml:space="preserve">Расходы на 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</t>
  </si>
  <si>
    <t>79500 00522</t>
  </si>
  <si>
    <t>ДОРОЖНОЕ ХОЗЯЙСТВО  (ДОРОЖНЫЕ ФОНДЫ)</t>
  </si>
  <si>
    <t>Отчет</t>
  </si>
  <si>
    <t>Исполнено (тыс.руб.)</t>
  </si>
  <si>
    <t>Приложение № 2</t>
  </si>
  <si>
    <t>Утверждено  на год                         ( тыс.руб.)</t>
  </si>
  <si>
    <t xml:space="preserve">                                                                                                                                                                         </t>
  </si>
  <si>
    <t>7950000000</t>
  </si>
  <si>
    <t>Другие вопросы в области образования</t>
  </si>
  <si>
    <t>831</t>
  </si>
  <si>
    <t>Расходы на содержание лиц, замещающих выборные должности(депутатов муниципальных советов, членов выборных органов местного самоуправления в СПб выборных должностных лиц местного самоуправления)осуществляющих свои полномочия на постоянной основе</t>
  </si>
  <si>
    <t>Функционирование законодательных (представительных) органов  муниципальных образований</t>
  </si>
  <si>
    <t>Расходы на содержание и обеспечение деятельности представительного органа муниципального образования</t>
  </si>
  <si>
    <t>247</t>
  </si>
  <si>
    <t>Закупка энергетических ресурсов в целях содержания и обеспечения деятельности местной администрации по решению вопросов местного значения</t>
  </si>
  <si>
    <t>0020000031</t>
  </si>
  <si>
    <t>60000 00153</t>
  </si>
  <si>
    <t xml:space="preserve"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</t>
  </si>
  <si>
    <t>Уплата налогов, сборов и иных платежей</t>
  </si>
  <si>
    <t>об исполнении расходов местного бюджета муниципального образования города федерального значения Санкт-Петербурга поселок Репино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</si>
  <si>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</si>
  <si>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Иные выплаты текущего характера физлицам </t>
  </si>
  <si>
    <t>Закупка товаров, работ и услуг для государственных (муниципальных) нужд</t>
  </si>
  <si>
    <t>Расходы на содержание общественных объединений по охране общественного правопорядка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</si>
  <si>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</si>
  <si>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</si>
  <si>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Расходы на выполнение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</si>
  <si>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испытующих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</si>
  <si>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 необходимого для благоустройства территории муниципального образования</t>
  </si>
  <si>
    <t>Расходы на устройство искусственных неровностей на проездах и выездах на придомовых территориях и дворовых территориях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</si>
  <si>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</si>
  <si>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</si>
  <si>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Профессиональная подготовка, переподготовка и повышение квалификации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</si>
  <si>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</si>
  <si>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</si>
  <si>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к Постановлению МА ВМО поселок Репино № 18 от 05.04.2022г. </t>
  </si>
  <si>
    <t>за 1 квартал 2022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</si>
</sst>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%"/>
    <numFmt numFmtId="191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1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vertical="justify"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Border="1" applyAlignment="1">
      <alignment horizontal="center"/>
    </xf>
    <xf numFmtId="0" fontId="3" fillId="0" borderId="10" xfId="0" applyFont="1" applyFill="1" applyBorder="1" applyAlignment="1">
      <alignment vertical="distributed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distributed" wrapText="1"/>
    </xf>
    <xf numFmtId="49" fontId="6" fillId="0" borderId="11" xfId="0" applyNumberFormat="1" applyFont="1" applyFill="1" applyBorder="1" applyAlignment="1">
      <alignment horizontal="center" wrapText="1"/>
    </xf>
    <xf numFmtId="180" fontId="3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justify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vertical="justify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 wrapText="1"/>
    </xf>
    <xf numFmtId="49" fontId="3" fillId="32" borderId="11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180" fontId="6" fillId="32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191" fontId="11" fillId="0" borderId="13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91" fontId="6" fillId="33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7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/>
    </xf>
    <xf numFmtId="2" fontId="6" fillId="32" borderId="11" xfId="0" applyNumberFormat="1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/>
    </xf>
    <xf numFmtId="181" fontId="6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vertical="justify" wrapText="1"/>
    </xf>
    <xf numFmtId="0" fontId="3" fillId="0" borderId="23" xfId="0" applyFont="1" applyFill="1" applyBorder="1" applyAlignment="1">
      <alignment horizontal="left" vertical="justify" wrapText="1"/>
    </xf>
    <xf numFmtId="0" fontId="6" fillId="0" borderId="22" xfId="0" applyFont="1" applyFill="1" applyBorder="1" applyAlignment="1">
      <alignment horizontal="left" vertical="justify" wrapText="1"/>
    </xf>
    <xf numFmtId="0" fontId="6" fillId="0" borderId="23" xfId="0" applyFont="1" applyFill="1" applyBorder="1" applyAlignment="1">
      <alignment horizontal="left" vertical="justify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10" fillId="0" borderId="22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justify" wrapText="1"/>
    </xf>
    <xf numFmtId="0" fontId="3" fillId="0" borderId="23" xfId="0" applyFont="1" applyFill="1" applyBorder="1" applyAlignment="1">
      <alignment horizontal="center" vertical="justify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vertical="justify" wrapText="1"/>
    </xf>
    <xf numFmtId="0" fontId="6" fillId="0" borderId="23" xfId="0" applyFont="1" applyFill="1" applyBorder="1" applyAlignment="1">
      <alignment vertical="justify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vertical="justify" wrapText="1"/>
    </xf>
    <xf numFmtId="0" fontId="3" fillId="0" borderId="23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vertical="justify" wrapText="1"/>
    </xf>
    <xf numFmtId="0" fontId="6" fillId="0" borderId="11" xfId="0" applyFont="1" applyFill="1" applyBorder="1" applyAlignment="1">
      <alignment vertical="center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view="pageBreakPreview" zoomScaleSheetLayoutView="100" workbookViewId="0" topLeftCell="A4">
      <selection activeCell="A18" sqref="A18:D18"/>
    </sheetView>
  </sheetViews>
  <sheetFormatPr defaultColWidth="9.00390625" defaultRowHeight="12.75"/>
  <cols>
    <col min="1" max="1" width="9.125" style="8" customWidth="1"/>
    <col min="2" max="2" width="10.75390625" style="8" customWidth="1"/>
    <col min="3" max="3" width="21.25390625" style="8" customWidth="1"/>
    <col min="4" max="4" width="22.00390625" style="8" customWidth="1"/>
    <col min="5" max="5" width="4.00390625" style="8" hidden="1" customWidth="1"/>
    <col min="6" max="7" width="6.25390625" style="8" customWidth="1"/>
    <col min="8" max="8" width="13.25390625" style="8" customWidth="1"/>
    <col min="9" max="9" width="5.875" style="41" customWidth="1"/>
    <col min="10" max="10" width="4.875" style="9" hidden="1" customWidth="1"/>
    <col min="11" max="11" width="12.25390625" style="42" customWidth="1"/>
    <col min="12" max="12" width="12.00390625" style="8" customWidth="1"/>
    <col min="13" max="13" width="0.74609375" style="8" customWidth="1"/>
    <col min="14" max="14" width="9.125" style="8" hidden="1" customWidth="1"/>
    <col min="15" max="16384" width="9.125" style="9" customWidth="1"/>
  </cols>
  <sheetData>
    <row r="1" spans="1:12" ht="28.5" customHeight="1">
      <c r="A1" s="71" t="s">
        <v>249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" customHeight="1">
      <c r="A2" s="72" t="s">
        <v>280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51.75" customHeight="1">
      <c r="A3" s="73" t="s">
        <v>247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32.25" customHeight="1">
      <c r="A4" s="73" t="s">
        <v>264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1" ht="37.5" customHeight="1" thickBot="1">
      <c r="A5" s="74" t="s">
        <v>281</v>
      </c>
      <c r="B5" s="74"/>
      <c r="C5" s="74"/>
      <c r="D5" s="74"/>
      <c r="E5" s="74"/>
      <c r="F5" s="74"/>
      <c r="G5" s="74"/>
      <c r="H5" s="74"/>
      <c r="I5" s="74"/>
      <c r="J5" s="74"/>
      <c r="K5" s="75"/>
    </row>
    <row r="6" spans="1:12" ht="70.5" customHeight="1" thickBot="1">
      <c r="A6" s="76" t="s">
        <v>0</v>
      </c>
      <c r="B6" s="77"/>
      <c r="C6" s="77"/>
      <c r="D6" s="77"/>
      <c r="E6" s="78"/>
      <c r="F6" s="43" t="s">
        <v>34</v>
      </c>
      <c r="G6" s="44" t="s">
        <v>1</v>
      </c>
      <c r="H6" s="45" t="s">
        <v>2</v>
      </c>
      <c r="I6" s="45" t="s">
        <v>33</v>
      </c>
      <c r="J6" s="46" t="s">
        <v>71</v>
      </c>
      <c r="K6" s="47" t="s">
        <v>250</v>
      </c>
      <c r="L6" s="56" t="s">
        <v>248</v>
      </c>
    </row>
    <row r="7" spans="1:13" ht="30" customHeight="1">
      <c r="A7" s="79" t="s">
        <v>76</v>
      </c>
      <c r="B7" s="80"/>
      <c r="C7" s="80"/>
      <c r="D7" s="80"/>
      <c r="E7" s="81"/>
      <c r="F7" s="10">
        <v>931</v>
      </c>
      <c r="G7" s="11"/>
      <c r="H7" s="12"/>
      <c r="I7" s="12"/>
      <c r="J7" s="13"/>
      <c r="K7" s="65">
        <f>K9+K15</f>
        <v>3341.5</v>
      </c>
      <c r="L7" s="66">
        <f>L9+L15</f>
        <v>668.6</v>
      </c>
      <c r="M7" s="64">
        <f>K7-L7</f>
        <v>2672.9</v>
      </c>
    </row>
    <row r="8" spans="1:13" ht="30" customHeight="1">
      <c r="A8" s="82" t="s">
        <v>112</v>
      </c>
      <c r="B8" s="83"/>
      <c r="C8" s="83"/>
      <c r="D8" s="83"/>
      <c r="E8" s="1"/>
      <c r="F8" s="10">
        <v>931</v>
      </c>
      <c r="G8" s="11" t="s">
        <v>113</v>
      </c>
      <c r="H8" s="12"/>
      <c r="I8" s="12"/>
      <c r="J8" s="13"/>
      <c r="K8" s="65">
        <f>K9+K15</f>
        <v>3341.5</v>
      </c>
      <c r="L8" s="65">
        <f>L9+L15</f>
        <v>668.6</v>
      </c>
      <c r="M8" s="64">
        <f aca="true" t="shared" si="0" ref="M8:M74">K8-L8</f>
        <v>2672.9</v>
      </c>
    </row>
    <row r="9" spans="1:13" ht="33" customHeight="1">
      <c r="A9" s="84" t="s">
        <v>180</v>
      </c>
      <c r="B9" s="85"/>
      <c r="C9" s="85"/>
      <c r="D9" s="85"/>
      <c r="E9" s="86"/>
      <c r="F9" s="10">
        <v>931</v>
      </c>
      <c r="G9" s="11" t="s">
        <v>35</v>
      </c>
      <c r="H9" s="11" t="s">
        <v>114</v>
      </c>
      <c r="I9" s="11"/>
      <c r="J9" s="14"/>
      <c r="K9" s="67">
        <f>K11</f>
        <v>1474.3</v>
      </c>
      <c r="L9" s="67">
        <f>L11</f>
        <v>350.7</v>
      </c>
      <c r="M9" s="64">
        <f t="shared" si="0"/>
        <v>1123.6</v>
      </c>
    </row>
    <row r="10" spans="1:13" ht="66" customHeight="1">
      <c r="A10" s="84" t="s">
        <v>255</v>
      </c>
      <c r="B10" s="85"/>
      <c r="C10" s="85"/>
      <c r="D10" s="85"/>
      <c r="E10" s="86"/>
      <c r="F10" s="10">
        <v>931</v>
      </c>
      <c r="G10" s="11" t="s">
        <v>35</v>
      </c>
      <c r="H10" s="11" t="s">
        <v>111</v>
      </c>
      <c r="I10" s="11" t="s">
        <v>72</v>
      </c>
      <c r="J10" s="14"/>
      <c r="K10" s="67">
        <f>K11</f>
        <v>1474.3</v>
      </c>
      <c r="L10" s="67">
        <f>L11</f>
        <v>350.7</v>
      </c>
      <c r="M10" s="64"/>
    </row>
    <row r="11" spans="1:13" ht="33" customHeight="1">
      <c r="A11" s="87" t="s">
        <v>168</v>
      </c>
      <c r="B11" s="88"/>
      <c r="C11" s="88"/>
      <c r="D11" s="88"/>
      <c r="E11" s="89"/>
      <c r="F11" s="16">
        <v>931</v>
      </c>
      <c r="G11" s="17" t="s">
        <v>35</v>
      </c>
      <c r="H11" s="17" t="s">
        <v>111</v>
      </c>
      <c r="I11" s="17" t="s">
        <v>70</v>
      </c>
      <c r="J11" s="18" t="s">
        <v>4</v>
      </c>
      <c r="K11" s="58">
        <f>K12+K14+K13</f>
        <v>1474.3</v>
      </c>
      <c r="L11" s="58">
        <f>L12+L14+L13</f>
        <v>350.7</v>
      </c>
      <c r="M11" s="64">
        <f t="shared" si="0"/>
        <v>1123.6</v>
      </c>
    </row>
    <row r="12" spans="1:13" ht="24" customHeight="1">
      <c r="A12" s="90" t="s">
        <v>166</v>
      </c>
      <c r="B12" s="90"/>
      <c r="C12" s="90"/>
      <c r="D12" s="90"/>
      <c r="E12" s="90"/>
      <c r="F12" s="16">
        <v>931</v>
      </c>
      <c r="G12" s="17" t="s">
        <v>35</v>
      </c>
      <c r="H12" s="17" t="s">
        <v>111</v>
      </c>
      <c r="I12" s="17" t="s">
        <v>89</v>
      </c>
      <c r="J12" s="18" t="s">
        <v>5</v>
      </c>
      <c r="K12" s="57">
        <v>1134.6</v>
      </c>
      <c r="L12" s="58">
        <v>272.7</v>
      </c>
      <c r="M12" s="64">
        <f t="shared" si="0"/>
        <v>861.8999999999999</v>
      </c>
    </row>
    <row r="13" spans="1:13" ht="33" customHeight="1" hidden="1">
      <c r="A13" s="91" t="s">
        <v>26</v>
      </c>
      <c r="B13" s="92"/>
      <c r="C13" s="92"/>
      <c r="D13" s="92"/>
      <c r="E13" s="93"/>
      <c r="F13" s="16">
        <v>931</v>
      </c>
      <c r="G13" s="17" t="s">
        <v>35</v>
      </c>
      <c r="H13" s="17" t="s">
        <v>111</v>
      </c>
      <c r="I13" s="17" t="s">
        <v>121</v>
      </c>
      <c r="J13" s="18"/>
      <c r="K13" s="57">
        <v>0</v>
      </c>
      <c r="L13" s="59">
        <v>0</v>
      </c>
      <c r="M13" s="64">
        <f t="shared" si="0"/>
        <v>0</v>
      </c>
    </row>
    <row r="14" spans="1:13" ht="36.75" customHeight="1">
      <c r="A14" s="94" t="s">
        <v>167</v>
      </c>
      <c r="B14" s="95"/>
      <c r="C14" s="95"/>
      <c r="D14" s="95"/>
      <c r="E14" s="96"/>
      <c r="F14" s="16">
        <v>931</v>
      </c>
      <c r="G14" s="17" t="s">
        <v>35</v>
      </c>
      <c r="H14" s="17" t="s">
        <v>111</v>
      </c>
      <c r="I14" s="17" t="s">
        <v>115</v>
      </c>
      <c r="J14" s="18" t="s">
        <v>6</v>
      </c>
      <c r="K14" s="57">
        <v>339.7</v>
      </c>
      <c r="L14" s="70">
        <v>78</v>
      </c>
      <c r="M14" s="64">
        <f t="shared" si="0"/>
        <v>261.7</v>
      </c>
    </row>
    <row r="15" spans="1:13" ht="30" customHeight="1">
      <c r="A15" s="97" t="s">
        <v>256</v>
      </c>
      <c r="B15" s="98"/>
      <c r="C15" s="98"/>
      <c r="D15" s="98"/>
      <c r="E15" s="3"/>
      <c r="F15" s="10">
        <v>931</v>
      </c>
      <c r="G15" s="11" t="s">
        <v>3</v>
      </c>
      <c r="H15" s="11" t="s">
        <v>114</v>
      </c>
      <c r="I15" s="11" t="s">
        <v>72</v>
      </c>
      <c r="J15" s="14"/>
      <c r="K15" s="67">
        <f>K20+K28+K17+K31+K26</f>
        <v>1867.1999999999998</v>
      </c>
      <c r="L15" s="67">
        <f>L20+L28+L17+L31+L26</f>
        <v>317.90000000000003</v>
      </c>
      <c r="M15" s="64">
        <f t="shared" si="0"/>
        <v>1549.2999999999997</v>
      </c>
    </row>
    <row r="16" spans="1:13" ht="27" customHeight="1">
      <c r="A16" s="97" t="s">
        <v>257</v>
      </c>
      <c r="B16" s="98"/>
      <c r="C16" s="98"/>
      <c r="D16" s="98"/>
      <c r="E16" s="3"/>
      <c r="F16" s="10">
        <v>931</v>
      </c>
      <c r="G16" s="11" t="s">
        <v>3</v>
      </c>
      <c r="H16" s="11" t="s">
        <v>116</v>
      </c>
      <c r="I16" s="11" t="s">
        <v>72</v>
      </c>
      <c r="J16" s="14"/>
      <c r="K16" s="67">
        <f>K18+K19+K20+K26</f>
        <v>1618.5</v>
      </c>
      <c r="L16" s="67">
        <f>L18+L19+L20+L26</f>
        <v>296.90000000000003</v>
      </c>
      <c r="M16" s="64"/>
    </row>
    <row r="17" spans="1:13" ht="58.5" customHeight="1">
      <c r="A17" s="99" t="s">
        <v>265</v>
      </c>
      <c r="B17" s="100"/>
      <c r="C17" s="100"/>
      <c r="D17" s="100"/>
      <c r="E17" s="31"/>
      <c r="F17" s="16">
        <v>931</v>
      </c>
      <c r="G17" s="17" t="s">
        <v>3</v>
      </c>
      <c r="H17" s="17" t="s">
        <v>116</v>
      </c>
      <c r="I17" s="17" t="s">
        <v>70</v>
      </c>
      <c r="J17" s="18"/>
      <c r="K17" s="58">
        <f>K18+K19</f>
        <v>984.9</v>
      </c>
      <c r="L17" s="58">
        <f>L18+L19</f>
        <v>240</v>
      </c>
      <c r="M17" s="64">
        <f t="shared" si="0"/>
        <v>744.9</v>
      </c>
    </row>
    <row r="18" spans="1:13" ht="26.25" customHeight="1">
      <c r="A18" s="99" t="s">
        <v>166</v>
      </c>
      <c r="B18" s="100"/>
      <c r="C18" s="100"/>
      <c r="D18" s="100"/>
      <c r="E18" s="31"/>
      <c r="F18" s="16">
        <v>931</v>
      </c>
      <c r="G18" s="17" t="s">
        <v>3</v>
      </c>
      <c r="H18" s="17" t="s">
        <v>116</v>
      </c>
      <c r="I18" s="17" t="s">
        <v>89</v>
      </c>
      <c r="J18" s="18"/>
      <c r="K18" s="58">
        <v>756.4</v>
      </c>
      <c r="L18" s="58">
        <v>190.9</v>
      </c>
      <c r="M18" s="64">
        <f t="shared" si="0"/>
        <v>565.5</v>
      </c>
    </row>
    <row r="19" spans="1:13" ht="29.25" customHeight="1">
      <c r="A19" s="99" t="s">
        <v>167</v>
      </c>
      <c r="B19" s="100"/>
      <c r="C19" s="100"/>
      <c r="D19" s="100"/>
      <c r="E19" s="31"/>
      <c r="F19" s="16">
        <v>931</v>
      </c>
      <c r="G19" s="17" t="s">
        <v>3</v>
      </c>
      <c r="H19" s="17" t="s">
        <v>116</v>
      </c>
      <c r="I19" s="17" t="s">
        <v>115</v>
      </c>
      <c r="J19" s="18"/>
      <c r="K19" s="58">
        <v>228.5</v>
      </c>
      <c r="L19" s="58">
        <v>49.1</v>
      </c>
      <c r="M19" s="64">
        <f t="shared" si="0"/>
        <v>179.4</v>
      </c>
    </row>
    <row r="20" spans="1:13" ht="30" customHeight="1">
      <c r="A20" s="94" t="s">
        <v>183</v>
      </c>
      <c r="B20" s="95"/>
      <c r="C20" s="95"/>
      <c r="D20" s="95"/>
      <c r="E20" s="96"/>
      <c r="F20" s="16">
        <v>931</v>
      </c>
      <c r="G20" s="17" t="s">
        <v>3</v>
      </c>
      <c r="H20" s="17" t="s">
        <v>116</v>
      </c>
      <c r="I20" s="17" t="s">
        <v>64</v>
      </c>
      <c r="J20" s="18"/>
      <c r="K20" s="58">
        <f>K23+K25</f>
        <v>633.5</v>
      </c>
      <c r="L20" s="58">
        <f>L23+L25</f>
        <v>56.8</v>
      </c>
      <c r="M20" s="64">
        <f t="shared" si="0"/>
        <v>576.7</v>
      </c>
    </row>
    <row r="21" spans="1:13" ht="15" hidden="1">
      <c r="A21" s="90" t="s">
        <v>9</v>
      </c>
      <c r="B21" s="90"/>
      <c r="C21" s="90"/>
      <c r="D21" s="90"/>
      <c r="E21" s="90"/>
      <c r="F21" s="16">
        <v>931</v>
      </c>
      <c r="G21" s="17" t="s">
        <v>3</v>
      </c>
      <c r="H21" s="17" t="s">
        <v>116</v>
      </c>
      <c r="I21" s="17" t="s">
        <v>65</v>
      </c>
      <c r="J21" s="18" t="s">
        <v>10</v>
      </c>
      <c r="K21" s="58">
        <v>65520</v>
      </c>
      <c r="L21" s="58"/>
      <c r="M21" s="64">
        <f t="shared" si="0"/>
        <v>65520</v>
      </c>
    </row>
    <row r="22" spans="1:13" ht="15" hidden="1">
      <c r="A22" s="90" t="s">
        <v>11</v>
      </c>
      <c r="B22" s="90"/>
      <c r="C22" s="90"/>
      <c r="D22" s="90"/>
      <c r="E22" s="90"/>
      <c r="F22" s="16">
        <v>931</v>
      </c>
      <c r="G22" s="17" t="s">
        <v>3</v>
      </c>
      <c r="H22" s="17" t="s">
        <v>116</v>
      </c>
      <c r="I22" s="17" t="s">
        <v>65</v>
      </c>
      <c r="J22" s="18" t="s">
        <v>12</v>
      </c>
      <c r="K22" s="58">
        <v>7000</v>
      </c>
      <c r="L22" s="58"/>
      <c r="M22" s="64">
        <f t="shared" si="0"/>
        <v>7000</v>
      </c>
    </row>
    <row r="23" spans="1:13" ht="31.5" customHeight="1">
      <c r="A23" s="87" t="s">
        <v>170</v>
      </c>
      <c r="B23" s="88"/>
      <c r="C23" s="88"/>
      <c r="D23" s="88"/>
      <c r="E23" s="15"/>
      <c r="F23" s="16">
        <v>931</v>
      </c>
      <c r="G23" s="17" t="s">
        <v>3</v>
      </c>
      <c r="H23" s="17" t="s">
        <v>116</v>
      </c>
      <c r="I23" s="17" t="s">
        <v>90</v>
      </c>
      <c r="J23" s="18" t="s">
        <v>13</v>
      </c>
      <c r="K23" s="58">
        <v>614.5</v>
      </c>
      <c r="L23" s="58">
        <v>48.4</v>
      </c>
      <c r="M23" s="64">
        <f t="shared" si="0"/>
        <v>566.1</v>
      </c>
    </row>
    <row r="24" spans="1:13" ht="15" hidden="1">
      <c r="A24" s="87" t="s">
        <v>17</v>
      </c>
      <c r="B24" s="88"/>
      <c r="C24" s="88"/>
      <c r="D24" s="88"/>
      <c r="E24" s="89"/>
      <c r="F24" s="16">
        <v>931</v>
      </c>
      <c r="G24" s="17" t="s">
        <v>3</v>
      </c>
      <c r="H24" s="17" t="s">
        <v>116</v>
      </c>
      <c r="I24" s="17" t="s">
        <v>90</v>
      </c>
      <c r="J24" s="18" t="s">
        <v>18</v>
      </c>
      <c r="K24" s="58">
        <f>K25</f>
        <v>19</v>
      </c>
      <c r="L24" s="58"/>
      <c r="M24" s="64">
        <f t="shared" si="0"/>
        <v>19</v>
      </c>
    </row>
    <row r="25" spans="1:13" ht="42.75" customHeight="1">
      <c r="A25" s="87" t="s">
        <v>259</v>
      </c>
      <c r="B25" s="88"/>
      <c r="C25" s="88"/>
      <c r="D25" s="88"/>
      <c r="E25" s="89"/>
      <c r="F25" s="16">
        <v>931</v>
      </c>
      <c r="G25" s="17" t="s">
        <v>3</v>
      </c>
      <c r="H25" s="17" t="s">
        <v>116</v>
      </c>
      <c r="I25" s="17" t="s">
        <v>258</v>
      </c>
      <c r="J25" s="18" t="s">
        <v>21</v>
      </c>
      <c r="K25" s="58">
        <v>19</v>
      </c>
      <c r="L25" s="58">
        <v>8.4</v>
      </c>
      <c r="M25" s="64">
        <f t="shared" si="0"/>
        <v>10.6</v>
      </c>
    </row>
    <row r="26" spans="1:13" ht="24.75" customHeight="1">
      <c r="A26" s="101" t="s">
        <v>77</v>
      </c>
      <c r="B26" s="102"/>
      <c r="C26" s="102"/>
      <c r="D26" s="102"/>
      <c r="E26" s="22"/>
      <c r="F26" s="16">
        <v>931</v>
      </c>
      <c r="G26" s="17" t="s">
        <v>3</v>
      </c>
      <c r="H26" s="17" t="s">
        <v>116</v>
      </c>
      <c r="I26" s="17" t="s">
        <v>73</v>
      </c>
      <c r="J26" s="24"/>
      <c r="K26" s="58">
        <f>K27</f>
        <v>0.1</v>
      </c>
      <c r="L26" s="58">
        <f>L27</f>
        <v>0.1</v>
      </c>
      <c r="M26" s="64">
        <f t="shared" si="0"/>
        <v>0</v>
      </c>
    </row>
    <row r="27" spans="1:13" ht="26.25" customHeight="1">
      <c r="A27" s="103" t="s">
        <v>175</v>
      </c>
      <c r="B27" s="104"/>
      <c r="C27" s="104"/>
      <c r="D27" s="105"/>
      <c r="E27" s="26"/>
      <c r="F27" s="16">
        <v>931</v>
      </c>
      <c r="G27" s="17" t="s">
        <v>3</v>
      </c>
      <c r="H27" s="17" t="s">
        <v>116</v>
      </c>
      <c r="I27" s="17" t="s">
        <v>174</v>
      </c>
      <c r="J27" s="18"/>
      <c r="K27" s="58">
        <v>0.1</v>
      </c>
      <c r="L27" s="58">
        <v>0.1</v>
      </c>
      <c r="M27" s="64">
        <f t="shared" si="0"/>
        <v>0</v>
      </c>
    </row>
    <row r="28" spans="1:13" ht="72.75" customHeight="1">
      <c r="A28" s="106" t="s">
        <v>181</v>
      </c>
      <c r="B28" s="107"/>
      <c r="C28" s="107"/>
      <c r="D28" s="107"/>
      <c r="E28" s="108"/>
      <c r="F28" s="10">
        <v>931</v>
      </c>
      <c r="G28" s="11" t="s">
        <v>3</v>
      </c>
      <c r="H28" s="12" t="s">
        <v>117</v>
      </c>
      <c r="I28" s="12"/>
      <c r="J28" s="20"/>
      <c r="K28" s="67">
        <f>K29</f>
        <v>164.7</v>
      </c>
      <c r="L28" s="67">
        <f>L29</f>
        <v>0</v>
      </c>
      <c r="M28" s="64">
        <f t="shared" si="0"/>
        <v>164.7</v>
      </c>
    </row>
    <row r="29" spans="1:13" ht="54.75" customHeight="1">
      <c r="A29" s="87" t="s">
        <v>265</v>
      </c>
      <c r="B29" s="88"/>
      <c r="C29" s="88"/>
      <c r="D29" s="88"/>
      <c r="E29" s="89"/>
      <c r="F29" s="16">
        <v>931</v>
      </c>
      <c r="G29" s="17" t="s">
        <v>3</v>
      </c>
      <c r="H29" s="17" t="s">
        <v>117</v>
      </c>
      <c r="I29" s="17" t="s">
        <v>70</v>
      </c>
      <c r="J29" s="21" t="s">
        <v>8</v>
      </c>
      <c r="K29" s="58">
        <f>K30</f>
        <v>164.7</v>
      </c>
      <c r="L29" s="58">
        <f>L30</f>
        <v>0</v>
      </c>
      <c r="M29" s="64">
        <f t="shared" si="0"/>
        <v>164.7</v>
      </c>
    </row>
    <row r="30" spans="1:13" ht="55.5" customHeight="1">
      <c r="A30" s="94" t="s">
        <v>182</v>
      </c>
      <c r="B30" s="95"/>
      <c r="C30" s="95"/>
      <c r="D30" s="95"/>
      <c r="E30" s="96"/>
      <c r="F30" s="16">
        <v>931</v>
      </c>
      <c r="G30" s="17" t="s">
        <v>3</v>
      </c>
      <c r="H30" s="17" t="s">
        <v>117</v>
      </c>
      <c r="I30" s="17" t="s">
        <v>110</v>
      </c>
      <c r="J30" s="21" t="s">
        <v>12</v>
      </c>
      <c r="K30" s="58">
        <v>164.7</v>
      </c>
      <c r="L30" s="58">
        <v>0</v>
      </c>
      <c r="M30" s="64">
        <f t="shared" si="0"/>
        <v>164.7</v>
      </c>
    </row>
    <row r="31" spans="1:13" ht="42.75" customHeight="1">
      <c r="A31" s="109" t="s">
        <v>74</v>
      </c>
      <c r="B31" s="110"/>
      <c r="C31" s="110"/>
      <c r="D31" s="110"/>
      <c r="E31" s="111"/>
      <c r="F31" s="10">
        <v>931</v>
      </c>
      <c r="G31" s="11" t="s">
        <v>3</v>
      </c>
      <c r="H31" s="12" t="s">
        <v>125</v>
      </c>
      <c r="I31" s="12"/>
      <c r="J31" s="21"/>
      <c r="K31" s="67">
        <f>K32</f>
        <v>84</v>
      </c>
      <c r="L31" s="67">
        <f>L32</f>
        <v>21</v>
      </c>
      <c r="M31" s="64">
        <f t="shared" si="0"/>
        <v>63</v>
      </c>
    </row>
    <row r="32" spans="1:13" ht="21.75" customHeight="1">
      <c r="A32" s="87" t="s">
        <v>77</v>
      </c>
      <c r="B32" s="88"/>
      <c r="C32" s="88"/>
      <c r="D32" s="88"/>
      <c r="E32" s="89"/>
      <c r="F32" s="16">
        <v>931</v>
      </c>
      <c r="G32" s="17" t="s">
        <v>3</v>
      </c>
      <c r="H32" s="28" t="s">
        <v>125</v>
      </c>
      <c r="I32" s="28" t="s">
        <v>73</v>
      </c>
      <c r="J32" s="21" t="s">
        <v>13</v>
      </c>
      <c r="K32" s="58">
        <f>K33</f>
        <v>84</v>
      </c>
      <c r="L32" s="58">
        <f>L33</f>
        <v>21</v>
      </c>
      <c r="M32" s="64">
        <f t="shared" si="0"/>
        <v>63</v>
      </c>
    </row>
    <row r="33" spans="1:13" ht="21.75" customHeight="1">
      <c r="A33" s="94" t="s">
        <v>175</v>
      </c>
      <c r="B33" s="95"/>
      <c r="C33" s="95"/>
      <c r="D33" s="95"/>
      <c r="E33" s="96"/>
      <c r="F33" s="16">
        <v>931</v>
      </c>
      <c r="G33" s="17" t="s">
        <v>3</v>
      </c>
      <c r="H33" s="28" t="s">
        <v>125</v>
      </c>
      <c r="I33" s="48" t="s">
        <v>174</v>
      </c>
      <c r="J33" s="48" t="s">
        <v>13</v>
      </c>
      <c r="K33" s="68">
        <v>84</v>
      </c>
      <c r="L33" s="68">
        <v>21</v>
      </c>
      <c r="M33" s="64">
        <f t="shared" si="0"/>
        <v>63</v>
      </c>
    </row>
    <row r="34" spans="1:13" ht="31.5" customHeight="1">
      <c r="A34" s="106" t="s">
        <v>75</v>
      </c>
      <c r="B34" s="107"/>
      <c r="C34" s="107"/>
      <c r="D34" s="107"/>
      <c r="E34" s="108"/>
      <c r="F34" s="10">
        <v>887</v>
      </c>
      <c r="G34" s="11"/>
      <c r="H34" s="12"/>
      <c r="I34" s="49"/>
      <c r="J34" s="48"/>
      <c r="K34" s="69">
        <f>K35+K80+K105+K115+K197+K219+K224+K238</f>
        <v>62903</v>
      </c>
      <c r="L34" s="69">
        <f>L35+L80+L105+L115+L197+L219+L224+L238</f>
        <v>9851.899999999998</v>
      </c>
      <c r="M34" s="64">
        <f t="shared" si="0"/>
        <v>53051.100000000006</v>
      </c>
    </row>
    <row r="35" spans="1:13" ht="22.5" customHeight="1">
      <c r="A35" s="82" t="s">
        <v>112</v>
      </c>
      <c r="B35" s="83"/>
      <c r="C35" s="83"/>
      <c r="D35" s="83"/>
      <c r="E35" s="4"/>
      <c r="F35" s="10">
        <v>887</v>
      </c>
      <c r="G35" s="11" t="s">
        <v>165</v>
      </c>
      <c r="H35" s="12"/>
      <c r="I35" s="49"/>
      <c r="J35" s="48"/>
      <c r="K35" s="69">
        <f>K40+K55+K36+K67+K74</f>
        <v>9914.699999999999</v>
      </c>
      <c r="L35" s="69">
        <f>L40+L55+L36+L67+L74</f>
        <v>2158.8</v>
      </c>
      <c r="M35" s="64">
        <f t="shared" si="0"/>
        <v>7755.899999999999</v>
      </c>
    </row>
    <row r="36" spans="1:14" s="7" customFormat="1" ht="53.25" customHeight="1" hidden="1">
      <c r="A36" s="106" t="s">
        <v>218</v>
      </c>
      <c r="B36" s="107"/>
      <c r="C36" s="107"/>
      <c r="D36" s="107"/>
      <c r="E36" s="5"/>
      <c r="F36" s="10">
        <v>887</v>
      </c>
      <c r="G36" s="11" t="s">
        <v>14</v>
      </c>
      <c r="H36" s="11" t="s">
        <v>219</v>
      </c>
      <c r="I36" s="50"/>
      <c r="J36" s="50"/>
      <c r="K36" s="69">
        <f>K37</f>
        <v>0</v>
      </c>
      <c r="L36" s="69">
        <f>L37</f>
        <v>0</v>
      </c>
      <c r="M36" s="64">
        <f t="shared" si="0"/>
        <v>0</v>
      </c>
      <c r="N36" s="6"/>
    </row>
    <row r="37" spans="1:13" ht="29.25" customHeight="1" hidden="1">
      <c r="A37" s="101" t="s">
        <v>168</v>
      </c>
      <c r="B37" s="102"/>
      <c r="C37" s="102"/>
      <c r="D37" s="102"/>
      <c r="E37" s="22"/>
      <c r="F37" s="16">
        <v>887</v>
      </c>
      <c r="G37" s="17" t="s">
        <v>14</v>
      </c>
      <c r="H37" s="17" t="s">
        <v>219</v>
      </c>
      <c r="I37" s="51" t="s">
        <v>70</v>
      </c>
      <c r="J37" s="51" t="s">
        <v>4</v>
      </c>
      <c r="K37" s="68">
        <f>K38+K39</f>
        <v>0</v>
      </c>
      <c r="L37" s="68">
        <f>L38+L39</f>
        <v>0</v>
      </c>
      <c r="M37" s="64">
        <f t="shared" si="0"/>
        <v>0</v>
      </c>
    </row>
    <row r="38" spans="1:13" ht="24" customHeight="1" hidden="1">
      <c r="A38" s="90" t="s">
        <v>166</v>
      </c>
      <c r="B38" s="90"/>
      <c r="C38" s="90"/>
      <c r="D38" s="90"/>
      <c r="E38" s="90"/>
      <c r="F38" s="16">
        <v>887</v>
      </c>
      <c r="G38" s="17" t="s">
        <v>14</v>
      </c>
      <c r="H38" s="17" t="s">
        <v>219</v>
      </c>
      <c r="I38" s="51" t="s">
        <v>89</v>
      </c>
      <c r="J38" s="51" t="s">
        <v>5</v>
      </c>
      <c r="K38" s="68"/>
      <c r="L38" s="68"/>
      <c r="M38" s="64">
        <f t="shared" si="0"/>
        <v>0</v>
      </c>
    </row>
    <row r="39" spans="1:13" ht="39.75" customHeight="1" hidden="1">
      <c r="A39" s="94" t="s">
        <v>167</v>
      </c>
      <c r="B39" s="95"/>
      <c r="C39" s="95"/>
      <c r="D39" s="95"/>
      <c r="E39" s="96"/>
      <c r="F39" s="16">
        <v>887</v>
      </c>
      <c r="G39" s="17" t="s">
        <v>14</v>
      </c>
      <c r="H39" s="17" t="s">
        <v>219</v>
      </c>
      <c r="I39" s="51" t="s">
        <v>115</v>
      </c>
      <c r="J39" s="51" t="s">
        <v>6</v>
      </c>
      <c r="K39" s="68"/>
      <c r="L39" s="68"/>
      <c r="M39" s="64">
        <f t="shared" si="0"/>
        <v>0</v>
      </c>
    </row>
    <row r="40" spans="1:14" s="7" customFormat="1" ht="42.75" customHeight="1">
      <c r="A40" s="106" t="s">
        <v>118</v>
      </c>
      <c r="B40" s="107"/>
      <c r="C40" s="107"/>
      <c r="D40" s="107"/>
      <c r="E40" s="5"/>
      <c r="F40" s="10">
        <v>887</v>
      </c>
      <c r="G40" s="11" t="s">
        <v>14</v>
      </c>
      <c r="H40" s="11" t="s">
        <v>119</v>
      </c>
      <c r="I40" s="50"/>
      <c r="J40" s="50"/>
      <c r="K40" s="69">
        <f>K41+K44+K49</f>
        <v>8831.6</v>
      </c>
      <c r="L40" s="69">
        <f>L41+L44+L49</f>
        <v>1955.9</v>
      </c>
      <c r="M40" s="64">
        <f t="shared" si="0"/>
        <v>6875.700000000001</v>
      </c>
      <c r="N40" s="6"/>
    </row>
    <row r="41" spans="1:13" ht="29.25" customHeight="1">
      <c r="A41" s="101" t="s">
        <v>168</v>
      </c>
      <c r="B41" s="102"/>
      <c r="C41" s="102"/>
      <c r="D41" s="102"/>
      <c r="E41" s="22"/>
      <c r="F41" s="16">
        <v>887</v>
      </c>
      <c r="G41" s="17" t="s">
        <v>14</v>
      </c>
      <c r="H41" s="17" t="s">
        <v>119</v>
      </c>
      <c r="I41" s="51" t="s">
        <v>70</v>
      </c>
      <c r="J41" s="51" t="s">
        <v>4</v>
      </c>
      <c r="K41" s="68">
        <f>K42+K43</f>
        <v>6890.9</v>
      </c>
      <c r="L41" s="68">
        <f>L42+L43</f>
        <v>1608.2</v>
      </c>
      <c r="M41" s="64">
        <f t="shared" si="0"/>
        <v>5282.7</v>
      </c>
    </row>
    <row r="42" spans="1:13" ht="23.25" customHeight="1">
      <c r="A42" s="90" t="s">
        <v>166</v>
      </c>
      <c r="B42" s="90"/>
      <c r="C42" s="90"/>
      <c r="D42" s="90"/>
      <c r="E42" s="90"/>
      <c r="F42" s="16">
        <v>887</v>
      </c>
      <c r="G42" s="17" t="s">
        <v>14</v>
      </c>
      <c r="H42" s="17" t="s">
        <v>119</v>
      </c>
      <c r="I42" s="51" t="s">
        <v>89</v>
      </c>
      <c r="J42" s="51" t="s">
        <v>5</v>
      </c>
      <c r="K42" s="68">
        <v>5294.8</v>
      </c>
      <c r="L42" s="68">
        <v>1246.2</v>
      </c>
      <c r="M42" s="64">
        <f t="shared" si="0"/>
        <v>4048.6000000000004</v>
      </c>
    </row>
    <row r="43" spans="1:13" ht="40.5" customHeight="1">
      <c r="A43" s="94" t="s">
        <v>167</v>
      </c>
      <c r="B43" s="95"/>
      <c r="C43" s="95"/>
      <c r="D43" s="95"/>
      <c r="E43" s="96"/>
      <c r="F43" s="16">
        <v>887</v>
      </c>
      <c r="G43" s="17" t="s">
        <v>14</v>
      </c>
      <c r="H43" s="17" t="s">
        <v>119</v>
      </c>
      <c r="I43" s="51" t="s">
        <v>115</v>
      </c>
      <c r="J43" s="51" t="s">
        <v>6</v>
      </c>
      <c r="K43" s="68">
        <v>1596.1</v>
      </c>
      <c r="L43" s="68">
        <v>362</v>
      </c>
      <c r="M43" s="64">
        <f t="shared" si="0"/>
        <v>1234.1</v>
      </c>
    </row>
    <row r="44" spans="1:13" ht="26.25" customHeight="1">
      <c r="A44" s="101" t="s">
        <v>184</v>
      </c>
      <c r="B44" s="102"/>
      <c r="C44" s="102"/>
      <c r="D44" s="102"/>
      <c r="E44" s="15"/>
      <c r="F44" s="16">
        <v>887</v>
      </c>
      <c r="G44" s="17" t="s">
        <v>14</v>
      </c>
      <c r="H44" s="17" t="s">
        <v>119</v>
      </c>
      <c r="I44" s="51" t="s">
        <v>64</v>
      </c>
      <c r="J44" s="51"/>
      <c r="K44" s="68">
        <f>K45+K47+K48</f>
        <v>1935.7</v>
      </c>
      <c r="L44" s="68">
        <f>L45+L47+L48</f>
        <v>346.6</v>
      </c>
      <c r="M44" s="64">
        <f t="shared" si="0"/>
        <v>1589.1</v>
      </c>
    </row>
    <row r="45" spans="1:13" ht="33" customHeight="1" hidden="1">
      <c r="A45" s="90" t="s">
        <v>169</v>
      </c>
      <c r="B45" s="90"/>
      <c r="C45" s="90"/>
      <c r="D45" s="90"/>
      <c r="E45" s="90"/>
      <c r="F45" s="16">
        <v>887</v>
      </c>
      <c r="G45" s="17" t="s">
        <v>14</v>
      </c>
      <c r="H45" s="17" t="s">
        <v>119</v>
      </c>
      <c r="I45" s="51" t="s">
        <v>65</v>
      </c>
      <c r="J45" s="51" t="s">
        <v>8</v>
      </c>
      <c r="K45" s="68"/>
      <c r="L45" s="68"/>
      <c r="M45" s="64">
        <f t="shared" si="0"/>
        <v>0</v>
      </c>
    </row>
    <row r="46" spans="1:13" ht="33" customHeight="1" hidden="1">
      <c r="A46" s="112" t="s">
        <v>32</v>
      </c>
      <c r="B46" s="112"/>
      <c r="C46" s="112"/>
      <c r="D46" s="112"/>
      <c r="E46" s="112"/>
      <c r="F46" s="16">
        <v>887</v>
      </c>
      <c r="G46" s="17" t="s">
        <v>14</v>
      </c>
      <c r="H46" s="17" t="s">
        <v>119</v>
      </c>
      <c r="I46" s="51" t="s">
        <v>90</v>
      </c>
      <c r="J46" s="51" t="s">
        <v>27</v>
      </c>
      <c r="K46" s="68">
        <f>12000-12000</f>
        <v>0</v>
      </c>
      <c r="L46" s="68"/>
      <c r="M46" s="64">
        <f t="shared" si="0"/>
        <v>0</v>
      </c>
    </row>
    <row r="47" spans="1:13" ht="28.5" customHeight="1">
      <c r="A47" s="90" t="s">
        <v>170</v>
      </c>
      <c r="B47" s="90"/>
      <c r="C47" s="90"/>
      <c r="D47" s="90"/>
      <c r="E47" s="90"/>
      <c r="F47" s="16">
        <v>887</v>
      </c>
      <c r="G47" s="17" t="s">
        <v>14</v>
      </c>
      <c r="H47" s="17" t="s">
        <v>119</v>
      </c>
      <c r="I47" s="51" t="s">
        <v>90</v>
      </c>
      <c r="J47" s="51" t="s">
        <v>10</v>
      </c>
      <c r="K47" s="68">
        <v>1865.7</v>
      </c>
      <c r="L47" s="68">
        <v>324.6</v>
      </c>
      <c r="M47" s="64">
        <f t="shared" si="0"/>
        <v>1541.1</v>
      </c>
    </row>
    <row r="48" spans="1:13" ht="45.75" customHeight="1">
      <c r="A48" s="91" t="s">
        <v>259</v>
      </c>
      <c r="B48" s="92"/>
      <c r="C48" s="92"/>
      <c r="D48" s="92"/>
      <c r="E48" s="15"/>
      <c r="F48" s="16">
        <v>887</v>
      </c>
      <c r="G48" s="17" t="s">
        <v>14</v>
      </c>
      <c r="H48" s="17" t="s">
        <v>260</v>
      </c>
      <c r="I48" s="51" t="s">
        <v>258</v>
      </c>
      <c r="J48" s="51"/>
      <c r="K48" s="68">
        <v>70</v>
      </c>
      <c r="L48" s="68">
        <v>22</v>
      </c>
      <c r="M48" s="64"/>
    </row>
    <row r="49" spans="1:13" ht="28.5" customHeight="1">
      <c r="A49" s="91" t="s">
        <v>98</v>
      </c>
      <c r="B49" s="92"/>
      <c r="C49" s="92"/>
      <c r="D49" s="92"/>
      <c r="E49" s="15"/>
      <c r="F49" s="16">
        <v>887</v>
      </c>
      <c r="G49" s="17" t="s">
        <v>14</v>
      </c>
      <c r="H49" s="17" t="s">
        <v>119</v>
      </c>
      <c r="I49" s="51" t="s">
        <v>103</v>
      </c>
      <c r="J49" s="51"/>
      <c r="K49" s="68">
        <f>K50+K51</f>
        <v>5</v>
      </c>
      <c r="L49" s="68">
        <f>L50+L51</f>
        <v>1.1</v>
      </c>
      <c r="M49" s="64">
        <f t="shared" si="0"/>
        <v>3.9</v>
      </c>
    </row>
    <row r="50" spans="1:13" s="8" customFormat="1" ht="28.5" customHeight="1">
      <c r="A50" s="91" t="s">
        <v>266</v>
      </c>
      <c r="B50" s="92"/>
      <c r="C50" s="92"/>
      <c r="D50" s="92"/>
      <c r="E50" s="15"/>
      <c r="F50" s="16">
        <v>887</v>
      </c>
      <c r="G50" s="17" t="s">
        <v>14</v>
      </c>
      <c r="H50" s="17" t="s">
        <v>119</v>
      </c>
      <c r="I50" s="51" t="s">
        <v>254</v>
      </c>
      <c r="J50" s="51"/>
      <c r="K50" s="68">
        <v>0</v>
      </c>
      <c r="L50" s="68">
        <v>0</v>
      </c>
      <c r="M50" s="64">
        <f t="shared" si="0"/>
        <v>0</v>
      </c>
    </row>
    <row r="51" spans="1:13" s="8" customFormat="1" ht="23.25" customHeight="1">
      <c r="A51" s="101" t="s">
        <v>77</v>
      </c>
      <c r="B51" s="102"/>
      <c r="C51" s="102"/>
      <c r="D51" s="102"/>
      <c r="E51" s="22"/>
      <c r="F51" s="16">
        <v>887</v>
      </c>
      <c r="G51" s="17" t="s">
        <v>14</v>
      </c>
      <c r="H51" s="17" t="s">
        <v>119</v>
      </c>
      <c r="I51" s="51" t="s">
        <v>73</v>
      </c>
      <c r="J51" s="52"/>
      <c r="K51" s="68">
        <f>K52+K53+K54</f>
        <v>5</v>
      </c>
      <c r="L51" s="68">
        <f>L52+L53+L54</f>
        <v>1.1</v>
      </c>
      <c r="M51" s="64">
        <f t="shared" si="0"/>
        <v>3.9</v>
      </c>
    </row>
    <row r="52" spans="1:13" s="8" customFormat="1" ht="23.25" customHeight="1">
      <c r="A52" s="90" t="s">
        <v>172</v>
      </c>
      <c r="B52" s="90"/>
      <c r="C52" s="90"/>
      <c r="D52" s="90"/>
      <c r="E52" s="90"/>
      <c r="F52" s="16">
        <v>887</v>
      </c>
      <c r="G52" s="17" t="s">
        <v>14</v>
      </c>
      <c r="H52" s="17" t="s">
        <v>119</v>
      </c>
      <c r="I52" s="51" t="s">
        <v>92</v>
      </c>
      <c r="J52" s="51" t="s">
        <v>13</v>
      </c>
      <c r="K52" s="68">
        <v>1</v>
      </c>
      <c r="L52" s="68">
        <v>0.2</v>
      </c>
      <c r="M52" s="64">
        <f t="shared" si="0"/>
        <v>0.8</v>
      </c>
    </row>
    <row r="53" spans="1:13" s="8" customFormat="1" ht="23.25" customHeight="1">
      <c r="A53" s="112" t="s">
        <v>173</v>
      </c>
      <c r="B53" s="112"/>
      <c r="C53" s="112"/>
      <c r="D53" s="112"/>
      <c r="E53" s="112"/>
      <c r="F53" s="16">
        <v>887</v>
      </c>
      <c r="G53" s="17" t="s">
        <v>14</v>
      </c>
      <c r="H53" s="17" t="s">
        <v>119</v>
      </c>
      <c r="I53" s="51" t="s">
        <v>91</v>
      </c>
      <c r="J53" s="51" t="s">
        <v>13</v>
      </c>
      <c r="K53" s="68">
        <v>4</v>
      </c>
      <c r="L53" s="68">
        <v>0.9</v>
      </c>
      <c r="M53" s="64">
        <f t="shared" si="0"/>
        <v>3.1</v>
      </c>
    </row>
    <row r="54" spans="1:13" s="8" customFormat="1" ht="23.25" customHeight="1">
      <c r="A54" s="103" t="s">
        <v>175</v>
      </c>
      <c r="B54" s="104"/>
      <c r="C54" s="104"/>
      <c r="D54" s="105"/>
      <c r="E54" s="26"/>
      <c r="F54" s="16">
        <v>887</v>
      </c>
      <c r="G54" s="17" t="s">
        <v>14</v>
      </c>
      <c r="H54" s="17" t="s">
        <v>119</v>
      </c>
      <c r="I54" s="51" t="s">
        <v>174</v>
      </c>
      <c r="J54" s="51"/>
      <c r="K54" s="68">
        <v>0</v>
      </c>
      <c r="L54" s="68">
        <v>0</v>
      </c>
      <c r="M54" s="64">
        <f t="shared" si="0"/>
        <v>0</v>
      </c>
    </row>
    <row r="55" spans="1:13" s="8" customFormat="1" ht="56.25" customHeight="1">
      <c r="A55" s="106" t="s">
        <v>120</v>
      </c>
      <c r="B55" s="107"/>
      <c r="C55" s="107"/>
      <c r="D55" s="108"/>
      <c r="E55" s="25"/>
      <c r="F55" s="10">
        <v>887</v>
      </c>
      <c r="G55" s="11" t="s">
        <v>14</v>
      </c>
      <c r="H55" s="11" t="s">
        <v>164</v>
      </c>
      <c r="I55" s="50"/>
      <c r="J55" s="50"/>
      <c r="K55" s="69">
        <f>K56+K60</f>
        <v>996.8</v>
      </c>
      <c r="L55" s="69">
        <f>L56+L60</f>
        <v>202.9</v>
      </c>
      <c r="M55" s="64">
        <f t="shared" si="0"/>
        <v>793.9</v>
      </c>
    </row>
    <row r="56" spans="1:13" s="8" customFormat="1" ht="28.5" customHeight="1">
      <c r="A56" s="87" t="s">
        <v>168</v>
      </c>
      <c r="B56" s="88"/>
      <c r="C56" s="88"/>
      <c r="D56" s="88"/>
      <c r="E56" s="89"/>
      <c r="F56" s="16">
        <v>887</v>
      </c>
      <c r="G56" s="17" t="s">
        <v>14</v>
      </c>
      <c r="H56" s="17" t="s">
        <v>164</v>
      </c>
      <c r="I56" s="51" t="s">
        <v>70</v>
      </c>
      <c r="J56" s="51" t="s">
        <v>4</v>
      </c>
      <c r="K56" s="68">
        <f>K57+K59+K58</f>
        <v>923.3</v>
      </c>
      <c r="L56" s="68">
        <f>L57+L59+L58</f>
        <v>197.5</v>
      </c>
      <c r="M56" s="64">
        <f t="shared" si="0"/>
        <v>725.8</v>
      </c>
    </row>
    <row r="57" spans="1:13" s="8" customFormat="1" ht="20.25" customHeight="1">
      <c r="A57" s="90" t="s">
        <v>166</v>
      </c>
      <c r="B57" s="90"/>
      <c r="C57" s="90"/>
      <c r="D57" s="90"/>
      <c r="E57" s="90"/>
      <c r="F57" s="16">
        <v>887</v>
      </c>
      <c r="G57" s="17" t="s">
        <v>14</v>
      </c>
      <c r="H57" s="17" t="s">
        <v>164</v>
      </c>
      <c r="I57" s="51" t="s">
        <v>89</v>
      </c>
      <c r="J57" s="51" t="s">
        <v>5</v>
      </c>
      <c r="K57" s="68">
        <f>704.1+5</f>
        <v>709.1</v>
      </c>
      <c r="L57" s="68">
        <f>148.8+5</f>
        <v>153.8</v>
      </c>
      <c r="M57" s="64">
        <f t="shared" si="0"/>
        <v>555.3</v>
      </c>
    </row>
    <row r="58" spans="1:13" s="8" customFormat="1" ht="24.75" customHeight="1" hidden="1">
      <c r="A58" s="91" t="s">
        <v>26</v>
      </c>
      <c r="B58" s="92"/>
      <c r="C58" s="92"/>
      <c r="D58" s="92"/>
      <c r="E58" s="26"/>
      <c r="F58" s="16">
        <v>887</v>
      </c>
      <c r="G58" s="17" t="s">
        <v>14</v>
      </c>
      <c r="H58" s="17" t="s">
        <v>164</v>
      </c>
      <c r="I58" s="51" t="s">
        <v>121</v>
      </c>
      <c r="J58" s="51" t="s">
        <v>122</v>
      </c>
      <c r="K58" s="68">
        <v>0</v>
      </c>
      <c r="L58" s="68"/>
      <c r="M58" s="64">
        <f t="shared" si="0"/>
        <v>0</v>
      </c>
    </row>
    <row r="59" spans="1:13" s="8" customFormat="1" ht="29.25" customHeight="1">
      <c r="A59" s="113" t="s">
        <v>167</v>
      </c>
      <c r="B59" s="114"/>
      <c r="C59" s="114"/>
      <c r="D59" s="114"/>
      <c r="E59" s="115"/>
      <c r="F59" s="16">
        <v>887</v>
      </c>
      <c r="G59" s="17" t="s">
        <v>14</v>
      </c>
      <c r="H59" s="17" t="s">
        <v>164</v>
      </c>
      <c r="I59" s="51" t="s">
        <v>115</v>
      </c>
      <c r="J59" s="51" t="s">
        <v>6</v>
      </c>
      <c r="K59" s="68">
        <v>214.2</v>
      </c>
      <c r="L59" s="68">
        <v>43.7</v>
      </c>
      <c r="M59" s="64">
        <f t="shared" si="0"/>
        <v>170.5</v>
      </c>
    </row>
    <row r="60" spans="1:13" s="8" customFormat="1" ht="25.5" customHeight="1">
      <c r="A60" s="94" t="s">
        <v>185</v>
      </c>
      <c r="B60" s="95"/>
      <c r="C60" s="95"/>
      <c r="D60" s="95"/>
      <c r="E60" s="19"/>
      <c r="F60" s="16">
        <v>887</v>
      </c>
      <c r="G60" s="17" t="s">
        <v>14</v>
      </c>
      <c r="H60" s="17" t="s">
        <v>164</v>
      </c>
      <c r="I60" s="51" t="s">
        <v>64</v>
      </c>
      <c r="J60" s="51"/>
      <c r="K60" s="68">
        <f>K61</f>
        <v>73.5</v>
      </c>
      <c r="L60" s="68">
        <f>L61</f>
        <v>5.4</v>
      </c>
      <c r="M60" s="64">
        <f t="shared" si="0"/>
        <v>68.1</v>
      </c>
    </row>
    <row r="61" spans="1:13" s="8" customFormat="1" ht="29.25" customHeight="1">
      <c r="A61" s="87" t="s">
        <v>170</v>
      </c>
      <c r="B61" s="88"/>
      <c r="C61" s="88"/>
      <c r="D61" s="88"/>
      <c r="E61" s="27"/>
      <c r="F61" s="16">
        <v>887</v>
      </c>
      <c r="G61" s="17" t="s">
        <v>14</v>
      </c>
      <c r="H61" s="17" t="s">
        <v>164</v>
      </c>
      <c r="I61" s="51" t="s">
        <v>90</v>
      </c>
      <c r="J61" s="51" t="s">
        <v>8</v>
      </c>
      <c r="K61" s="68">
        <v>73.5</v>
      </c>
      <c r="L61" s="58">
        <v>5.4</v>
      </c>
      <c r="M61" s="64">
        <f t="shared" si="0"/>
        <v>68.1</v>
      </c>
    </row>
    <row r="62" spans="1:13" s="8" customFormat="1" ht="33" customHeight="1" hidden="1">
      <c r="A62" s="87" t="s">
        <v>9</v>
      </c>
      <c r="B62" s="88"/>
      <c r="C62" s="88"/>
      <c r="D62" s="88"/>
      <c r="E62" s="15"/>
      <c r="F62" s="16">
        <v>887</v>
      </c>
      <c r="G62" s="17" t="s">
        <v>14</v>
      </c>
      <c r="H62" s="17" t="s">
        <v>164</v>
      </c>
      <c r="I62" s="17" t="s">
        <v>90</v>
      </c>
      <c r="J62" s="18" t="s">
        <v>10</v>
      </c>
      <c r="K62" s="58"/>
      <c r="L62" s="58"/>
      <c r="M62" s="64">
        <f t="shared" si="0"/>
        <v>0</v>
      </c>
    </row>
    <row r="63" spans="1:13" s="8" customFormat="1" ht="33" customHeight="1" hidden="1">
      <c r="A63" s="112" t="s">
        <v>26</v>
      </c>
      <c r="B63" s="112"/>
      <c r="C63" s="112"/>
      <c r="D63" s="112"/>
      <c r="E63" s="112"/>
      <c r="F63" s="16"/>
      <c r="G63" s="17" t="s">
        <v>14</v>
      </c>
      <c r="H63" s="17" t="s">
        <v>164</v>
      </c>
      <c r="I63" s="17" t="s">
        <v>90</v>
      </c>
      <c r="J63" s="18" t="s">
        <v>27</v>
      </c>
      <c r="K63" s="58"/>
      <c r="L63" s="58"/>
      <c r="M63" s="64">
        <f t="shared" si="0"/>
        <v>0</v>
      </c>
    </row>
    <row r="64" spans="1:13" s="8" customFormat="1" ht="33" customHeight="1" hidden="1">
      <c r="A64" s="87" t="s">
        <v>47</v>
      </c>
      <c r="B64" s="88"/>
      <c r="C64" s="88"/>
      <c r="D64" s="88"/>
      <c r="E64" s="89"/>
      <c r="F64" s="16">
        <v>887</v>
      </c>
      <c r="G64" s="17" t="s">
        <v>14</v>
      </c>
      <c r="H64" s="17" t="s">
        <v>164</v>
      </c>
      <c r="I64" s="17" t="s">
        <v>90</v>
      </c>
      <c r="J64" s="18" t="s">
        <v>12</v>
      </c>
      <c r="K64" s="58"/>
      <c r="L64" s="58"/>
      <c r="M64" s="64">
        <f t="shared" si="0"/>
        <v>0</v>
      </c>
    </row>
    <row r="65" spans="1:13" s="8" customFormat="1" ht="33" customHeight="1" hidden="1">
      <c r="A65" s="87" t="s">
        <v>17</v>
      </c>
      <c r="B65" s="88"/>
      <c r="C65" s="88"/>
      <c r="D65" s="88"/>
      <c r="E65" s="15"/>
      <c r="F65" s="16">
        <v>887</v>
      </c>
      <c r="G65" s="17" t="s">
        <v>14</v>
      </c>
      <c r="H65" s="17" t="s">
        <v>164</v>
      </c>
      <c r="I65" s="17" t="s">
        <v>90</v>
      </c>
      <c r="J65" s="18" t="s">
        <v>18</v>
      </c>
      <c r="K65" s="58"/>
      <c r="L65" s="58"/>
      <c r="M65" s="64">
        <f t="shared" si="0"/>
        <v>0</v>
      </c>
    </row>
    <row r="66" spans="1:13" s="8" customFormat="1" ht="33" customHeight="1" hidden="1">
      <c r="A66" s="91" t="s">
        <v>20</v>
      </c>
      <c r="B66" s="92"/>
      <c r="C66" s="92"/>
      <c r="D66" s="92"/>
      <c r="E66" s="15"/>
      <c r="F66" s="16">
        <v>887</v>
      </c>
      <c r="G66" s="17" t="s">
        <v>14</v>
      </c>
      <c r="H66" s="17" t="s">
        <v>164</v>
      </c>
      <c r="I66" s="17" t="s">
        <v>90</v>
      </c>
      <c r="J66" s="18" t="s">
        <v>19</v>
      </c>
      <c r="K66" s="58"/>
      <c r="L66" s="58"/>
      <c r="M66" s="64">
        <f t="shared" si="0"/>
        <v>0</v>
      </c>
    </row>
    <row r="67" spans="1:13" s="8" customFormat="1" ht="26.25" customHeight="1">
      <c r="A67" s="109" t="s">
        <v>231</v>
      </c>
      <c r="B67" s="110"/>
      <c r="C67" s="110"/>
      <c r="D67" s="110"/>
      <c r="E67" s="15"/>
      <c r="F67" s="10">
        <v>887</v>
      </c>
      <c r="G67" s="11" t="s">
        <v>14</v>
      </c>
      <c r="H67" s="11" t="s">
        <v>232</v>
      </c>
      <c r="I67" s="11"/>
      <c r="J67" s="14" t="s">
        <v>21</v>
      </c>
      <c r="K67" s="67">
        <f>K68+K71</f>
        <v>66.3</v>
      </c>
      <c r="L67" s="67">
        <f>L68+L71</f>
        <v>0</v>
      </c>
      <c r="M67" s="64">
        <f t="shared" si="0"/>
        <v>66.3</v>
      </c>
    </row>
    <row r="68" spans="1:13" s="8" customFormat="1" ht="44.25" customHeight="1">
      <c r="A68" s="116" t="s">
        <v>188</v>
      </c>
      <c r="B68" s="117"/>
      <c r="C68" s="117"/>
      <c r="D68" s="117"/>
      <c r="E68" s="27"/>
      <c r="F68" s="10">
        <v>887</v>
      </c>
      <c r="G68" s="11" t="s">
        <v>61</v>
      </c>
      <c r="H68" s="11" t="s">
        <v>163</v>
      </c>
      <c r="I68" s="11"/>
      <c r="J68" s="18"/>
      <c r="K68" s="67">
        <f>K69</f>
        <v>8.1</v>
      </c>
      <c r="L68" s="67">
        <f>L69</f>
        <v>0</v>
      </c>
      <c r="M68" s="64">
        <f t="shared" si="0"/>
        <v>8.1</v>
      </c>
    </row>
    <row r="69" spans="1:13" s="8" customFormat="1" ht="30" customHeight="1">
      <c r="A69" s="87" t="s">
        <v>185</v>
      </c>
      <c r="B69" s="88"/>
      <c r="C69" s="88"/>
      <c r="D69" s="88"/>
      <c r="E69" s="89"/>
      <c r="F69" s="16">
        <v>887</v>
      </c>
      <c r="G69" s="17" t="s">
        <v>61</v>
      </c>
      <c r="H69" s="17" t="s">
        <v>163</v>
      </c>
      <c r="I69" s="17" t="s">
        <v>64</v>
      </c>
      <c r="J69" s="18" t="s">
        <v>18</v>
      </c>
      <c r="K69" s="58">
        <f>K70</f>
        <v>8.1</v>
      </c>
      <c r="L69" s="58">
        <f>L70</f>
        <v>0</v>
      </c>
      <c r="M69" s="64">
        <f t="shared" si="0"/>
        <v>8.1</v>
      </c>
    </row>
    <row r="70" spans="1:13" ht="28.5" customHeight="1">
      <c r="A70" s="87" t="s">
        <v>170</v>
      </c>
      <c r="B70" s="88"/>
      <c r="C70" s="88"/>
      <c r="D70" s="88"/>
      <c r="E70" s="89"/>
      <c r="F70" s="16">
        <v>887</v>
      </c>
      <c r="G70" s="51" t="s">
        <v>61</v>
      </c>
      <c r="H70" s="51" t="s">
        <v>163</v>
      </c>
      <c r="I70" s="51" t="s">
        <v>90</v>
      </c>
      <c r="J70" s="51" t="s">
        <v>21</v>
      </c>
      <c r="K70" s="68">
        <v>8.1</v>
      </c>
      <c r="L70" s="58">
        <v>0</v>
      </c>
      <c r="M70" s="64">
        <f t="shared" si="0"/>
        <v>8.1</v>
      </c>
    </row>
    <row r="71" spans="1:13" ht="30" customHeight="1">
      <c r="A71" s="118" t="s">
        <v>229</v>
      </c>
      <c r="B71" s="118"/>
      <c r="C71" s="118"/>
      <c r="D71" s="118"/>
      <c r="E71" s="118"/>
      <c r="F71" s="10">
        <v>887</v>
      </c>
      <c r="G71" s="50" t="s">
        <v>61</v>
      </c>
      <c r="H71" s="50" t="s">
        <v>230</v>
      </c>
      <c r="I71" s="50"/>
      <c r="J71" s="50"/>
      <c r="K71" s="69">
        <f>K72</f>
        <v>58.2</v>
      </c>
      <c r="L71" s="69">
        <f>L72</f>
        <v>0</v>
      </c>
      <c r="M71" s="64">
        <f t="shared" si="0"/>
        <v>58.2</v>
      </c>
    </row>
    <row r="72" spans="1:13" ht="25.5" customHeight="1">
      <c r="A72" s="119" t="s">
        <v>267</v>
      </c>
      <c r="B72" s="120"/>
      <c r="C72" s="120"/>
      <c r="D72" s="120"/>
      <c r="E72" s="53"/>
      <c r="F72" s="16">
        <v>887</v>
      </c>
      <c r="G72" s="51" t="s">
        <v>61</v>
      </c>
      <c r="H72" s="51" t="s">
        <v>230</v>
      </c>
      <c r="I72" s="51" t="s">
        <v>64</v>
      </c>
      <c r="J72" s="51"/>
      <c r="K72" s="68">
        <f>K73</f>
        <v>58.2</v>
      </c>
      <c r="L72" s="68">
        <f>L73</f>
        <v>0</v>
      </c>
      <c r="M72" s="64">
        <f t="shared" si="0"/>
        <v>58.2</v>
      </c>
    </row>
    <row r="73" spans="1:13" ht="24" customHeight="1">
      <c r="A73" s="119" t="s">
        <v>170</v>
      </c>
      <c r="B73" s="120"/>
      <c r="C73" s="120"/>
      <c r="D73" s="120"/>
      <c r="E73" s="121"/>
      <c r="F73" s="16">
        <v>887</v>
      </c>
      <c r="G73" s="51" t="s">
        <v>61</v>
      </c>
      <c r="H73" s="51" t="s">
        <v>230</v>
      </c>
      <c r="I73" s="51" t="s">
        <v>90</v>
      </c>
      <c r="J73" s="51"/>
      <c r="K73" s="68">
        <v>58.2</v>
      </c>
      <c r="L73" s="58">
        <v>0</v>
      </c>
      <c r="M73" s="64">
        <f t="shared" si="0"/>
        <v>58.2</v>
      </c>
    </row>
    <row r="74" spans="1:13" ht="22.5" customHeight="1">
      <c r="A74" s="82" t="s">
        <v>48</v>
      </c>
      <c r="B74" s="83"/>
      <c r="C74" s="83"/>
      <c r="D74" s="83"/>
      <c r="E74" s="122"/>
      <c r="F74" s="10">
        <v>887</v>
      </c>
      <c r="G74" s="50" t="s">
        <v>60</v>
      </c>
      <c r="H74" s="50" t="s">
        <v>123</v>
      </c>
      <c r="I74" s="50"/>
      <c r="J74" s="50"/>
      <c r="K74" s="69">
        <f>K75</f>
        <v>20</v>
      </c>
      <c r="L74" s="69">
        <f>L75</f>
        <v>0</v>
      </c>
      <c r="M74" s="64">
        <f t="shared" si="0"/>
        <v>20</v>
      </c>
    </row>
    <row r="75" spans="1:13" ht="22.5" customHeight="1">
      <c r="A75" s="112" t="s">
        <v>78</v>
      </c>
      <c r="B75" s="112"/>
      <c r="C75" s="112"/>
      <c r="D75" s="112"/>
      <c r="E75" s="112"/>
      <c r="F75" s="16">
        <v>887</v>
      </c>
      <c r="G75" s="51" t="s">
        <v>60</v>
      </c>
      <c r="H75" s="51" t="s">
        <v>124</v>
      </c>
      <c r="I75" s="51" t="s">
        <v>79</v>
      </c>
      <c r="J75" s="50"/>
      <c r="K75" s="68">
        <v>20</v>
      </c>
      <c r="L75" s="58">
        <v>0</v>
      </c>
      <c r="M75" s="64">
        <f aca="true" t="shared" si="1" ref="M75:M138">K75-L75</f>
        <v>20</v>
      </c>
    </row>
    <row r="76" spans="1:13" ht="39" customHeight="1" hidden="1">
      <c r="A76" s="106" t="s">
        <v>268</v>
      </c>
      <c r="B76" s="107"/>
      <c r="C76" s="107"/>
      <c r="D76" s="107"/>
      <c r="E76" s="108"/>
      <c r="F76" s="10">
        <v>887</v>
      </c>
      <c r="G76" s="50" t="s">
        <v>61</v>
      </c>
      <c r="H76" s="49" t="s">
        <v>69</v>
      </c>
      <c r="I76" s="49" t="s">
        <v>72</v>
      </c>
      <c r="J76" s="50"/>
      <c r="K76" s="69">
        <f>K77</f>
        <v>0</v>
      </c>
      <c r="L76" s="58"/>
      <c r="M76" s="64">
        <f t="shared" si="1"/>
        <v>0</v>
      </c>
    </row>
    <row r="77" spans="1:13" ht="25.5" customHeight="1" hidden="1">
      <c r="A77" s="87" t="s">
        <v>105</v>
      </c>
      <c r="B77" s="88"/>
      <c r="C77" s="88"/>
      <c r="D77" s="88"/>
      <c r="E77" s="89"/>
      <c r="F77" s="16">
        <v>887</v>
      </c>
      <c r="G77" s="51" t="s">
        <v>61</v>
      </c>
      <c r="H77" s="48" t="s">
        <v>40</v>
      </c>
      <c r="I77" s="48" t="s">
        <v>104</v>
      </c>
      <c r="J77" s="51" t="s">
        <v>64</v>
      </c>
      <c r="K77" s="68">
        <f>K78</f>
        <v>0</v>
      </c>
      <c r="L77" s="58"/>
      <c r="M77" s="64">
        <f t="shared" si="1"/>
        <v>0</v>
      </c>
    </row>
    <row r="78" spans="1:13" ht="36.75" customHeight="1" hidden="1">
      <c r="A78" s="87" t="s">
        <v>97</v>
      </c>
      <c r="B78" s="88"/>
      <c r="C78" s="88"/>
      <c r="D78" s="88"/>
      <c r="E78" s="89"/>
      <c r="F78" s="16">
        <v>887</v>
      </c>
      <c r="G78" s="51" t="s">
        <v>61</v>
      </c>
      <c r="H78" s="48" t="s">
        <v>40</v>
      </c>
      <c r="I78" s="48" t="s">
        <v>80</v>
      </c>
      <c r="J78" s="51" t="s">
        <v>65</v>
      </c>
      <c r="K78" s="68">
        <v>0</v>
      </c>
      <c r="L78" s="58"/>
      <c r="M78" s="64">
        <f t="shared" si="1"/>
        <v>0</v>
      </c>
    </row>
    <row r="79" spans="1:13" ht="36.75" customHeight="1" hidden="1">
      <c r="A79" s="82" t="s">
        <v>94</v>
      </c>
      <c r="B79" s="83"/>
      <c r="C79" s="83"/>
      <c r="D79" s="122"/>
      <c r="E79" s="4"/>
      <c r="F79" s="10">
        <v>887</v>
      </c>
      <c r="G79" s="50" t="s">
        <v>61</v>
      </c>
      <c r="H79" s="49" t="s">
        <v>93</v>
      </c>
      <c r="I79" s="49" t="s">
        <v>72</v>
      </c>
      <c r="J79" s="51"/>
      <c r="K79" s="69"/>
      <c r="L79" s="58"/>
      <c r="M79" s="64">
        <f t="shared" si="1"/>
        <v>0</v>
      </c>
    </row>
    <row r="80" spans="1:14" s="7" customFormat="1" ht="32.25" customHeight="1">
      <c r="A80" s="123" t="s">
        <v>45</v>
      </c>
      <c r="B80" s="124"/>
      <c r="C80" s="124"/>
      <c r="D80" s="124"/>
      <c r="E80" s="3"/>
      <c r="F80" s="10">
        <v>887</v>
      </c>
      <c r="G80" s="50" t="s">
        <v>22</v>
      </c>
      <c r="H80" s="50"/>
      <c r="I80" s="49"/>
      <c r="J80" s="49"/>
      <c r="K80" s="69">
        <f>K81+K85</f>
        <v>59.900000000000006</v>
      </c>
      <c r="L80" s="69">
        <f>L81+L85</f>
        <v>0</v>
      </c>
      <c r="M80" s="64">
        <f t="shared" si="1"/>
        <v>59.900000000000006</v>
      </c>
      <c r="N80" s="6"/>
    </row>
    <row r="81" spans="1:13" ht="30.75" customHeight="1">
      <c r="A81" s="84" t="s">
        <v>132</v>
      </c>
      <c r="B81" s="85"/>
      <c r="C81" s="85"/>
      <c r="D81" s="85"/>
      <c r="E81" s="86"/>
      <c r="F81" s="10">
        <v>887</v>
      </c>
      <c r="G81" s="11" t="s">
        <v>23</v>
      </c>
      <c r="H81" s="11" t="s">
        <v>133</v>
      </c>
      <c r="I81" s="11"/>
      <c r="J81" s="14"/>
      <c r="K81" s="67">
        <f aca="true" t="shared" si="2" ref="K81:L83">K82</f>
        <v>32.9</v>
      </c>
      <c r="L81" s="67">
        <f t="shared" si="2"/>
        <v>0</v>
      </c>
      <c r="M81" s="64">
        <f t="shared" si="1"/>
        <v>32.9</v>
      </c>
    </row>
    <row r="82" spans="1:13" s="8" customFormat="1" ht="74.25" customHeight="1">
      <c r="A82" s="84" t="s">
        <v>134</v>
      </c>
      <c r="B82" s="85"/>
      <c r="C82" s="85"/>
      <c r="D82" s="85"/>
      <c r="E82" s="2"/>
      <c r="F82" s="10">
        <v>887</v>
      </c>
      <c r="G82" s="11" t="s">
        <v>23</v>
      </c>
      <c r="H82" s="11" t="s">
        <v>135</v>
      </c>
      <c r="I82" s="11"/>
      <c r="J82" s="14"/>
      <c r="K82" s="67">
        <f t="shared" si="2"/>
        <v>32.9</v>
      </c>
      <c r="L82" s="67">
        <f t="shared" si="2"/>
        <v>0</v>
      </c>
      <c r="M82" s="64">
        <f t="shared" si="1"/>
        <v>32.9</v>
      </c>
    </row>
    <row r="83" spans="1:13" s="8" customFormat="1" ht="30" customHeight="1">
      <c r="A83" s="94" t="s">
        <v>185</v>
      </c>
      <c r="B83" s="95"/>
      <c r="C83" s="95"/>
      <c r="D83" s="95"/>
      <c r="E83" s="96"/>
      <c r="F83" s="16">
        <v>887</v>
      </c>
      <c r="G83" s="17" t="s">
        <v>23</v>
      </c>
      <c r="H83" s="17" t="s">
        <v>135</v>
      </c>
      <c r="I83" s="17" t="s">
        <v>64</v>
      </c>
      <c r="J83" s="29"/>
      <c r="K83" s="58">
        <f t="shared" si="2"/>
        <v>32.9</v>
      </c>
      <c r="L83" s="58">
        <f t="shared" si="2"/>
        <v>0</v>
      </c>
      <c r="M83" s="64">
        <f t="shared" si="1"/>
        <v>32.9</v>
      </c>
    </row>
    <row r="84" spans="1:13" s="8" customFormat="1" ht="29.25" customHeight="1">
      <c r="A84" s="87" t="s">
        <v>170</v>
      </c>
      <c r="B84" s="88"/>
      <c r="C84" s="88"/>
      <c r="D84" s="88"/>
      <c r="E84" s="89"/>
      <c r="F84" s="16">
        <v>887</v>
      </c>
      <c r="G84" s="17" t="s">
        <v>23</v>
      </c>
      <c r="H84" s="17" t="s">
        <v>135</v>
      </c>
      <c r="I84" s="17" t="s">
        <v>90</v>
      </c>
      <c r="J84" s="18" t="s">
        <v>21</v>
      </c>
      <c r="K84" s="58">
        <v>32.9</v>
      </c>
      <c r="L84" s="58">
        <v>0</v>
      </c>
      <c r="M84" s="64">
        <f t="shared" si="1"/>
        <v>32.9</v>
      </c>
    </row>
    <row r="85" spans="1:13" s="8" customFormat="1" ht="27" customHeight="1">
      <c r="A85" s="123" t="s">
        <v>209</v>
      </c>
      <c r="B85" s="124"/>
      <c r="C85" s="124"/>
      <c r="D85" s="124"/>
      <c r="E85" s="15"/>
      <c r="F85" s="10">
        <v>887</v>
      </c>
      <c r="G85" s="11" t="s">
        <v>210</v>
      </c>
      <c r="H85" s="11" t="s">
        <v>126</v>
      </c>
      <c r="I85" s="11"/>
      <c r="J85" s="14"/>
      <c r="K85" s="67">
        <f>K86+K89+K93+K96+K99+K102</f>
        <v>27.000000000000004</v>
      </c>
      <c r="L85" s="67">
        <f>L86+L89+L93+L96+L99+L102</f>
        <v>0</v>
      </c>
      <c r="M85" s="64">
        <f t="shared" si="1"/>
        <v>27.000000000000004</v>
      </c>
    </row>
    <row r="86" spans="1:13" s="8" customFormat="1" ht="56.25" customHeight="1">
      <c r="A86" s="106" t="s">
        <v>127</v>
      </c>
      <c r="B86" s="107"/>
      <c r="C86" s="107"/>
      <c r="D86" s="107"/>
      <c r="E86" s="19"/>
      <c r="F86" s="10">
        <v>887</v>
      </c>
      <c r="G86" s="11" t="s">
        <v>210</v>
      </c>
      <c r="H86" s="12" t="s">
        <v>128</v>
      </c>
      <c r="I86" s="12"/>
      <c r="J86" s="18"/>
      <c r="K86" s="67">
        <f>K87</f>
        <v>5.2</v>
      </c>
      <c r="L86" s="67">
        <f>L87</f>
        <v>0</v>
      </c>
      <c r="M86" s="64">
        <f t="shared" si="1"/>
        <v>5.2</v>
      </c>
    </row>
    <row r="87" spans="1:13" s="8" customFormat="1" ht="29.25" customHeight="1">
      <c r="A87" s="101" t="s">
        <v>185</v>
      </c>
      <c r="B87" s="102"/>
      <c r="C87" s="102"/>
      <c r="D87" s="102"/>
      <c r="E87" s="4"/>
      <c r="F87" s="16">
        <v>887</v>
      </c>
      <c r="G87" s="17" t="s">
        <v>210</v>
      </c>
      <c r="H87" s="28" t="s">
        <v>128</v>
      </c>
      <c r="I87" s="28" t="s">
        <v>64</v>
      </c>
      <c r="J87" s="18"/>
      <c r="K87" s="58">
        <f>K88</f>
        <v>5.2</v>
      </c>
      <c r="L87" s="58">
        <f>L88</f>
        <v>0</v>
      </c>
      <c r="M87" s="64">
        <f t="shared" si="1"/>
        <v>5.2</v>
      </c>
    </row>
    <row r="88" spans="1:13" s="8" customFormat="1" ht="29.25" customHeight="1">
      <c r="A88" s="87" t="s">
        <v>170</v>
      </c>
      <c r="B88" s="88"/>
      <c r="C88" s="88"/>
      <c r="D88" s="88"/>
      <c r="E88" s="89"/>
      <c r="F88" s="16">
        <v>887</v>
      </c>
      <c r="G88" s="17" t="s">
        <v>210</v>
      </c>
      <c r="H88" s="28" t="s">
        <v>128</v>
      </c>
      <c r="I88" s="28" t="s">
        <v>90</v>
      </c>
      <c r="J88" s="18" t="s">
        <v>21</v>
      </c>
      <c r="K88" s="58">
        <v>5.2</v>
      </c>
      <c r="L88" s="58">
        <v>0</v>
      </c>
      <c r="M88" s="64">
        <f t="shared" si="1"/>
        <v>5.2</v>
      </c>
    </row>
    <row r="89" spans="1:13" s="8" customFormat="1" ht="59.25" customHeight="1">
      <c r="A89" s="106" t="s">
        <v>198</v>
      </c>
      <c r="B89" s="107"/>
      <c r="C89" s="107"/>
      <c r="D89" s="107"/>
      <c r="E89" s="19"/>
      <c r="F89" s="10">
        <v>887</v>
      </c>
      <c r="G89" s="11" t="s">
        <v>210</v>
      </c>
      <c r="H89" s="12" t="s">
        <v>129</v>
      </c>
      <c r="I89" s="12"/>
      <c r="J89" s="18"/>
      <c r="K89" s="67">
        <f>K90</f>
        <v>5.2</v>
      </c>
      <c r="L89" s="67">
        <f>L90</f>
        <v>0</v>
      </c>
      <c r="M89" s="64">
        <f t="shared" si="1"/>
        <v>5.2</v>
      </c>
    </row>
    <row r="90" spans="1:13" s="8" customFormat="1" ht="27" customHeight="1">
      <c r="A90" s="101" t="s">
        <v>185</v>
      </c>
      <c r="B90" s="102"/>
      <c r="C90" s="102"/>
      <c r="D90" s="102"/>
      <c r="E90" s="4"/>
      <c r="F90" s="16">
        <v>887</v>
      </c>
      <c r="G90" s="17" t="s">
        <v>210</v>
      </c>
      <c r="H90" s="28" t="s">
        <v>129</v>
      </c>
      <c r="I90" s="28" t="s">
        <v>64</v>
      </c>
      <c r="J90" s="18"/>
      <c r="K90" s="58">
        <f>K91</f>
        <v>5.2</v>
      </c>
      <c r="L90" s="58">
        <f>L91</f>
        <v>0</v>
      </c>
      <c r="M90" s="64">
        <f t="shared" si="1"/>
        <v>5.2</v>
      </c>
    </row>
    <row r="91" spans="1:13" s="8" customFormat="1" ht="29.25" customHeight="1">
      <c r="A91" s="87" t="s">
        <v>170</v>
      </c>
      <c r="B91" s="88"/>
      <c r="C91" s="88"/>
      <c r="D91" s="88"/>
      <c r="E91" s="89"/>
      <c r="F91" s="16">
        <v>887</v>
      </c>
      <c r="G91" s="17" t="s">
        <v>210</v>
      </c>
      <c r="H91" s="28" t="s">
        <v>129</v>
      </c>
      <c r="I91" s="28" t="s">
        <v>90</v>
      </c>
      <c r="J91" s="18" t="s">
        <v>18</v>
      </c>
      <c r="K91" s="58">
        <v>5.2</v>
      </c>
      <c r="L91" s="58">
        <v>0</v>
      </c>
      <c r="M91" s="64">
        <f t="shared" si="1"/>
        <v>5.2</v>
      </c>
    </row>
    <row r="92" spans="1:13" s="8" customFormat="1" ht="18" customHeight="1" hidden="1">
      <c r="A92" s="87" t="s">
        <v>20</v>
      </c>
      <c r="B92" s="88"/>
      <c r="C92" s="88"/>
      <c r="D92" s="88"/>
      <c r="E92" s="89"/>
      <c r="F92" s="16">
        <v>887</v>
      </c>
      <c r="G92" s="17" t="s">
        <v>61</v>
      </c>
      <c r="H92" s="28" t="s">
        <v>129</v>
      </c>
      <c r="I92" s="28" t="s">
        <v>90</v>
      </c>
      <c r="J92" s="18" t="s">
        <v>21</v>
      </c>
      <c r="K92" s="58">
        <v>10000</v>
      </c>
      <c r="L92" s="58"/>
      <c r="M92" s="64">
        <f t="shared" si="1"/>
        <v>10000</v>
      </c>
    </row>
    <row r="93" spans="1:13" s="8" customFormat="1" ht="81.75" customHeight="1">
      <c r="A93" s="106" t="s">
        <v>199</v>
      </c>
      <c r="B93" s="107"/>
      <c r="C93" s="107"/>
      <c r="D93" s="108"/>
      <c r="E93" s="19"/>
      <c r="F93" s="10">
        <v>887</v>
      </c>
      <c r="G93" s="11" t="s">
        <v>210</v>
      </c>
      <c r="H93" s="12" t="s">
        <v>130</v>
      </c>
      <c r="I93" s="12" t="s">
        <v>72</v>
      </c>
      <c r="J93" s="18"/>
      <c r="K93" s="67">
        <f>K94</f>
        <v>5.2</v>
      </c>
      <c r="L93" s="67">
        <f>L94</f>
        <v>0</v>
      </c>
      <c r="M93" s="64">
        <f t="shared" si="1"/>
        <v>5.2</v>
      </c>
    </row>
    <row r="94" spans="1:13" s="8" customFormat="1" ht="26.25" customHeight="1">
      <c r="A94" s="101" t="s">
        <v>185</v>
      </c>
      <c r="B94" s="102"/>
      <c r="C94" s="102"/>
      <c r="D94" s="102"/>
      <c r="E94" s="4"/>
      <c r="F94" s="16">
        <v>887</v>
      </c>
      <c r="G94" s="17" t="s">
        <v>210</v>
      </c>
      <c r="H94" s="28" t="s">
        <v>130</v>
      </c>
      <c r="I94" s="28" t="s">
        <v>64</v>
      </c>
      <c r="J94" s="18"/>
      <c r="K94" s="58">
        <f>K95</f>
        <v>5.2</v>
      </c>
      <c r="L94" s="58">
        <f>L95</f>
        <v>0</v>
      </c>
      <c r="M94" s="64">
        <f t="shared" si="1"/>
        <v>5.2</v>
      </c>
    </row>
    <row r="95" spans="1:13" s="8" customFormat="1" ht="28.5" customHeight="1">
      <c r="A95" s="87" t="s">
        <v>170</v>
      </c>
      <c r="B95" s="88"/>
      <c r="C95" s="88"/>
      <c r="D95" s="88"/>
      <c r="E95" s="89"/>
      <c r="F95" s="16">
        <v>887</v>
      </c>
      <c r="G95" s="17" t="s">
        <v>210</v>
      </c>
      <c r="H95" s="28" t="s">
        <v>130</v>
      </c>
      <c r="I95" s="28" t="s">
        <v>90</v>
      </c>
      <c r="J95" s="18" t="s">
        <v>21</v>
      </c>
      <c r="K95" s="58">
        <v>5.2</v>
      </c>
      <c r="L95" s="58">
        <v>0</v>
      </c>
      <c r="M95" s="64">
        <f t="shared" si="1"/>
        <v>5.2</v>
      </c>
    </row>
    <row r="96" spans="1:13" s="8" customFormat="1" ht="70.5" customHeight="1">
      <c r="A96" s="106" t="s">
        <v>269</v>
      </c>
      <c r="B96" s="107"/>
      <c r="C96" s="107"/>
      <c r="D96" s="107"/>
      <c r="E96" s="4"/>
      <c r="F96" s="10">
        <v>887</v>
      </c>
      <c r="G96" s="11" t="s">
        <v>210</v>
      </c>
      <c r="H96" s="12" t="s">
        <v>131</v>
      </c>
      <c r="I96" s="12" t="s">
        <v>72</v>
      </c>
      <c r="J96" s="29"/>
      <c r="K96" s="67">
        <f>K97</f>
        <v>6.2</v>
      </c>
      <c r="L96" s="67">
        <f>L97</f>
        <v>0</v>
      </c>
      <c r="M96" s="64">
        <f t="shared" si="1"/>
        <v>6.2</v>
      </c>
    </row>
    <row r="97" spans="1:13" s="8" customFormat="1" ht="22.5" customHeight="1">
      <c r="A97" s="101" t="s">
        <v>185</v>
      </c>
      <c r="B97" s="102"/>
      <c r="C97" s="102"/>
      <c r="D97" s="102"/>
      <c r="E97" s="4"/>
      <c r="F97" s="16">
        <v>887</v>
      </c>
      <c r="G97" s="17" t="s">
        <v>210</v>
      </c>
      <c r="H97" s="28" t="s">
        <v>131</v>
      </c>
      <c r="I97" s="28" t="s">
        <v>64</v>
      </c>
      <c r="J97" s="29"/>
      <c r="K97" s="58">
        <f>K98</f>
        <v>6.2</v>
      </c>
      <c r="L97" s="58">
        <f>L98</f>
        <v>0</v>
      </c>
      <c r="M97" s="64">
        <f t="shared" si="1"/>
        <v>6.2</v>
      </c>
    </row>
    <row r="98" spans="1:13" s="8" customFormat="1" ht="25.5" customHeight="1">
      <c r="A98" s="87" t="s">
        <v>170</v>
      </c>
      <c r="B98" s="88"/>
      <c r="C98" s="88"/>
      <c r="D98" s="88"/>
      <c r="E98" s="89"/>
      <c r="F98" s="16">
        <v>887</v>
      </c>
      <c r="G98" s="17" t="s">
        <v>210</v>
      </c>
      <c r="H98" s="28" t="s">
        <v>131</v>
      </c>
      <c r="I98" s="28" t="s">
        <v>90</v>
      </c>
      <c r="J98" s="30">
        <v>340</v>
      </c>
      <c r="K98" s="58">
        <v>6.2</v>
      </c>
      <c r="L98" s="58">
        <v>0</v>
      </c>
      <c r="M98" s="64">
        <f t="shared" si="1"/>
        <v>6.2</v>
      </c>
    </row>
    <row r="99" spans="1:13" s="8" customFormat="1" ht="66.75" customHeight="1">
      <c r="A99" s="106" t="s">
        <v>270</v>
      </c>
      <c r="B99" s="107"/>
      <c r="C99" s="107"/>
      <c r="D99" s="108"/>
      <c r="E99" s="19"/>
      <c r="F99" s="10">
        <v>887</v>
      </c>
      <c r="G99" s="11" t="s">
        <v>210</v>
      </c>
      <c r="H99" s="12" t="s">
        <v>211</v>
      </c>
      <c r="I99" s="12" t="s">
        <v>72</v>
      </c>
      <c r="J99" s="18"/>
      <c r="K99" s="67">
        <f>K100</f>
        <v>2.6</v>
      </c>
      <c r="L99" s="67">
        <f>L100</f>
        <v>0</v>
      </c>
      <c r="M99" s="64">
        <f t="shared" si="1"/>
        <v>2.6</v>
      </c>
    </row>
    <row r="100" spans="1:13" s="8" customFormat="1" ht="27.75" customHeight="1">
      <c r="A100" s="101" t="s">
        <v>185</v>
      </c>
      <c r="B100" s="102"/>
      <c r="C100" s="102"/>
      <c r="D100" s="102"/>
      <c r="E100" s="4"/>
      <c r="F100" s="16">
        <v>887</v>
      </c>
      <c r="G100" s="17" t="s">
        <v>210</v>
      </c>
      <c r="H100" s="28" t="s">
        <v>211</v>
      </c>
      <c r="I100" s="28" t="s">
        <v>64</v>
      </c>
      <c r="J100" s="18"/>
      <c r="K100" s="58">
        <f>K101</f>
        <v>2.6</v>
      </c>
      <c r="L100" s="58">
        <f>L101</f>
        <v>0</v>
      </c>
      <c r="M100" s="64">
        <f t="shared" si="1"/>
        <v>2.6</v>
      </c>
    </row>
    <row r="101" spans="1:13" s="8" customFormat="1" ht="24.75" customHeight="1">
      <c r="A101" s="87" t="s">
        <v>170</v>
      </c>
      <c r="B101" s="88"/>
      <c r="C101" s="88"/>
      <c r="D101" s="88"/>
      <c r="E101" s="89"/>
      <c r="F101" s="16">
        <v>887</v>
      </c>
      <c r="G101" s="17" t="s">
        <v>210</v>
      </c>
      <c r="H101" s="28" t="s">
        <v>211</v>
      </c>
      <c r="I101" s="28" t="s">
        <v>90</v>
      </c>
      <c r="J101" s="18" t="s">
        <v>21</v>
      </c>
      <c r="K101" s="58">
        <v>2.6</v>
      </c>
      <c r="L101" s="58">
        <v>0</v>
      </c>
      <c r="M101" s="64">
        <f t="shared" si="1"/>
        <v>2.6</v>
      </c>
    </row>
    <row r="102" spans="1:13" s="8" customFormat="1" ht="111.75" customHeight="1">
      <c r="A102" s="106" t="s">
        <v>271</v>
      </c>
      <c r="B102" s="107"/>
      <c r="C102" s="107"/>
      <c r="D102" s="107"/>
      <c r="E102" s="4"/>
      <c r="F102" s="10">
        <v>887</v>
      </c>
      <c r="G102" s="11" t="s">
        <v>210</v>
      </c>
      <c r="H102" s="12" t="s">
        <v>212</v>
      </c>
      <c r="I102" s="12" t="s">
        <v>72</v>
      </c>
      <c r="J102" s="29"/>
      <c r="K102" s="67">
        <f>K103</f>
        <v>2.6</v>
      </c>
      <c r="L102" s="67">
        <f>L103</f>
        <v>0</v>
      </c>
      <c r="M102" s="64">
        <f t="shared" si="1"/>
        <v>2.6</v>
      </c>
    </row>
    <row r="103" spans="1:13" s="8" customFormat="1" ht="24" customHeight="1">
      <c r="A103" s="101" t="s">
        <v>185</v>
      </c>
      <c r="B103" s="102"/>
      <c r="C103" s="102"/>
      <c r="D103" s="102"/>
      <c r="E103" s="4"/>
      <c r="F103" s="16">
        <v>887</v>
      </c>
      <c r="G103" s="17" t="s">
        <v>210</v>
      </c>
      <c r="H103" s="28" t="s">
        <v>212</v>
      </c>
      <c r="I103" s="28" t="s">
        <v>64</v>
      </c>
      <c r="J103" s="29"/>
      <c r="K103" s="58">
        <f>K104</f>
        <v>2.6</v>
      </c>
      <c r="L103" s="58">
        <f>L104</f>
        <v>0</v>
      </c>
      <c r="M103" s="64">
        <f t="shared" si="1"/>
        <v>2.6</v>
      </c>
    </row>
    <row r="104" spans="1:13" s="8" customFormat="1" ht="27.75" customHeight="1">
      <c r="A104" s="87" t="s">
        <v>170</v>
      </c>
      <c r="B104" s="88"/>
      <c r="C104" s="88"/>
      <c r="D104" s="88"/>
      <c r="E104" s="89"/>
      <c r="F104" s="16">
        <v>887</v>
      </c>
      <c r="G104" s="17" t="s">
        <v>251</v>
      </c>
      <c r="H104" s="28" t="s">
        <v>212</v>
      </c>
      <c r="I104" s="28" t="s">
        <v>90</v>
      </c>
      <c r="J104" s="30">
        <v>340</v>
      </c>
      <c r="K104" s="58">
        <v>2.6</v>
      </c>
      <c r="L104" s="58">
        <v>0</v>
      </c>
      <c r="M104" s="64">
        <f t="shared" si="1"/>
        <v>2.6</v>
      </c>
    </row>
    <row r="105" spans="1:13" s="8" customFormat="1" ht="18.75" customHeight="1">
      <c r="A105" s="125" t="s">
        <v>67</v>
      </c>
      <c r="B105" s="126"/>
      <c r="C105" s="126"/>
      <c r="D105" s="126"/>
      <c r="E105" s="31"/>
      <c r="F105" s="10">
        <v>887</v>
      </c>
      <c r="G105" s="11" t="s">
        <v>68</v>
      </c>
      <c r="H105" s="11"/>
      <c r="I105" s="12"/>
      <c r="J105" s="14"/>
      <c r="K105" s="67">
        <f>K106+K112</f>
        <v>16352.4</v>
      </c>
      <c r="L105" s="67">
        <f>L106+L112</f>
        <v>3772</v>
      </c>
      <c r="M105" s="64">
        <f t="shared" si="1"/>
        <v>12580.4</v>
      </c>
    </row>
    <row r="106" spans="1:13" s="8" customFormat="1" ht="27" customHeight="1">
      <c r="A106" s="125" t="s">
        <v>100</v>
      </c>
      <c r="B106" s="126"/>
      <c r="C106" s="126"/>
      <c r="D106" s="126"/>
      <c r="E106" s="3"/>
      <c r="F106" s="10">
        <v>887</v>
      </c>
      <c r="G106" s="11" t="s">
        <v>101</v>
      </c>
      <c r="H106" s="11" t="s">
        <v>136</v>
      </c>
      <c r="I106" s="12"/>
      <c r="J106" s="18"/>
      <c r="K106" s="67">
        <f aca="true" t="shared" si="3" ref="K106:L108">K107</f>
        <v>106.9</v>
      </c>
      <c r="L106" s="67">
        <f t="shared" si="3"/>
        <v>0</v>
      </c>
      <c r="M106" s="64">
        <f t="shared" si="1"/>
        <v>106.9</v>
      </c>
    </row>
    <row r="107" spans="1:13" s="8" customFormat="1" ht="96.75" customHeight="1">
      <c r="A107" s="84" t="s">
        <v>272</v>
      </c>
      <c r="B107" s="85"/>
      <c r="C107" s="85"/>
      <c r="D107" s="85"/>
      <c r="E107" s="86"/>
      <c r="F107" s="10">
        <v>887</v>
      </c>
      <c r="G107" s="11" t="s">
        <v>101</v>
      </c>
      <c r="H107" s="11" t="s">
        <v>137</v>
      </c>
      <c r="I107" s="11"/>
      <c r="J107" s="14"/>
      <c r="K107" s="67">
        <f t="shared" si="3"/>
        <v>106.9</v>
      </c>
      <c r="L107" s="67">
        <f t="shared" si="3"/>
        <v>0</v>
      </c>
      <c r="M107" s="64">
        <f t="shared" si="1"/>
        <v>106.9</v>
      </c>
    </row>
    <row r="108" spans="1:13" s="8" customFormat="1" ht="25.5" customHeight="1">
      <c r="A108" s="94" t="s">
        <v>98</v>
      </c>
      <c r="B108" s="95"/>
      <c r="C108" s="95"/>
      <c r="D108" s="95"/>
      <c r="E108" s="15"/>
      <c r="F108" s="16">
        <v>887</v>
      </c>
      <c r="G108" s="17" t="s">
        <v>101</v>
      </c>
      <c r="H108" s="17" t="s">
        <v>137</v>
      </c>
      <c r="I108" s="17" t="s">
        <v>103</v>
      </c>
      <c r="J108" s="18" t="s">
        <v>64</v>
      </c>
      <c r="K108" s="58">
        <f t="shared" si="3"/>
        <v>106.9</v>
      </c>
      <c r="L108" s="58">
        <f t="shared" si="3"/>
        <v>0</v>
      </c>
      <c r="M108" s="64">
        <f t="shared" si="1"/>
        <v>106.9</v>
      </c>
    </row>
    <row r="109" spans="1:13" s="8" customFormat="1" ht="39.75" customHeight="1">
      <c r="A109" s="87" t="s">
        <v>138</v>
      </c>
      <c r="B109" s="88"/>
      <c r="C109" s="88"/>
      <c r="D109" s="88"/>
      <c r="E109" s="89"/>
      <c r="F109" s="16">
        <v>887</v>
      </c>
      <c r="G109" s="17" t="s">
        <v>101</v>
      </c>
      <c r="H109" s="17" t="s">
        <v>137</v>
      </c>
      <c r="I109" s="17" t="s">
        <v>102</v>
      </c>
      <c r="J109" s="18" t="s">
        <v>65</v>
      </c>
      <c r="K109" s="58">
        <v>106.9</v>
      </c>
      <c r="L109" s="58">
        <v>0</v>
      </c>
      <c r="M109" s="64">
        <f t="shared" si="1"/>
        <v>106.9</v>
      </c>
    </row>
    <row r="110" spans="1:13" s="8" customFormat="1" ht="20.25" customHeight="1">
      <c r="A110" s="125" t="s">
        <v>246</v>
      </c>
      <c r="B110" s="126"/>
      <c r="C110" s="126"/>
      <c r="D110" s="126"/>
      <c r="E110" s="26"/>
      <c r="F110" s="10">
        <v>887</v>
      </c>
      <c r="G110" s="11" t="s">
        <v>81</v>
      </c>
      <c r="H110" s="11" t="s">
        <v>139</v>
      </c>
      <c r="I110" s="12"/>
      <c r="J110" s="18"/>
      <c r="K110" s="67">
        <f aca="true" t="shared" si="4" ref="K110:L113">K111</f>
        <v>16245.5</v>
      </c>
      <c r="L110" s="67">
        <f t="shared" si="4"/>
        <v>3772</v>
      </c>
      <c r="M110" s="64">
        <f t="shared" si="1"/>
        <v>12473.5</v>
      </c>
    </row>
    <row r="111" spans="1:13" s="8" customFormat="1" ht="17.25" customHeight="1">
      <c r="A111" s="125" t="s">
        <v>82</v>
      </c>
      <c r="B111" s="126"/>
      <c r="C111" s="126"/>
      <c r="D111" s="127"/>
      <c r="E111" s="33"/>
      <c r="F111" s="10">
        <v>887</v>
      </c>
      <c r="G111" s="11" t="s">
        <v>81</v>
      </c>
      <c r="H111" s="11" t="s">
        <v>140</v>
      </c>
      <c r="I111" s="12"/>
      <c r="J111" s="29"/>
      <c r="K111" s="67">
        <f t="shared" si="4"/>
        <v>16245.5</v>
      </c>
      <c r="L111" s="67">
        <f t="shared" si="4"/>
        <v>3772</v>
      </c>
      <c r="M111" s="64">
        <f t="shared" si="1"/>
        <v>12473.5</v>
      </c>
    </row>
    <row r="112" spans="1:13" s="8" customFormat="1" ht="54.75" customHeight="1">
      <c r="A112" s="106" t="s">
        <v>63</v>
      </c>
      <c r="B112" s="107"/>
      <c r="C112" s="107"/>
      <c r="D112" s="108"/>
      <c r="E112" s="34"/>
      <c r="F112" s="10">
        <v>887</v>
      </c>
      <c r="G112" s="11" t="s">
        <v>81</v>
      </c>
      <c r="H112" s="11" t="s">
        <v>140</v>
      </c>
      <c r="I112" s="11"/>
      <c r="J112" s="14"/>
      <c r="K112" s="67">
        <f t="shared" si="4"/>
        <v>16245.5</v>
      </c>
      <c r="L112" s="67">
        <f t="shared" si="4"/>
        <v>3772</v>
      </c>
      <c r="M112" s="64">
        <f t="shared" si="1"/>
        <v>12473.5</v>
      </c>
    </row>
    <row r="113" spans="1:13" s="8" customFormat="1" ht="33" customHeight="1">
      <c r="A113" s="94" t="s">
        <v>185</v>
      </c>
      <c r="B113" s="95"/>
      <c r="C113" s="95"/>
      <c r="D113" s="95"/>
      <c r="E113" s="35"/>
      <c r="F113" s="16">
        <v>887</v>
      </c>
      <c r="G113" s="17" t="s">
        <v>81</v>
      </c>
      <c r="H113" s="17" t="s">
        <v>140</v>
      </c>
      <c r="I113" s="17" t="s">
        <v>64</v>
      </c>
      <c r="J113" s="24"/>
      <c r="K113" s="58">
        <f t="shared" si="4"/>
        <v>16245.5</v>
      </c>
      <c r="L113" s="58">
        <f t="shared" si="4"/>
        <v>3772</v>
      </c>
      <c r="M113" s="64">
        <f t="shared" si="1"/>
        <v>12473.5</v>
      </c>
    </row>
    <row r="114" spans="1:13" s="8" customFormat="1" ht="33" customHeight="1">
      <c r="A114" s="87" t="s">
        <v>170</v>
      </c>
      <c r="B114" s="88"/>
      <c r="C114" s="88"/>
      <c r="D114" s="88"/>
      <c r="E114" s="89"/>
      <c r="F114" s="16">
        <v>887</v>
      </c>
      <c r="G114" s="17" t="s">
        <v>81</v>
      </c>
      <c r="H114" s="17" t="s">
        <v>140</v>
      </c>
      <c r="I114" s="17" t="s">
        <v>90</v>
      </c>
      <c r="J114" s="30">
        <v>226</v>
      </c>
      <c r="K114" s="58">
        <v>16245.5</v>
      </c>
      <c r="L114" s="68">
        <v>3772</v>
      </c>
      <c r="M114" s="64">
        <f t="shared" si="1"/>
        <v>12473.5</v>
      </c>
    </row>
    <row r="115" spans="1:13" s="8" customFormat="1" ht="20.25" customHeight="1">
      <c r="A115" s="82" t="s">
        <v>36</v>
      </c>
      <c r="B115" s="83"/>
      <c r="C115" s="83"/>
      <c r="D115" s="122"/>
      <c r="E115" s="36"/>
      <c r="F115" s="10">
        <v>887</v>
      </c>
      <c r="G115" s="11" t="s">
        <v>37</v>
      </c>
      <c r="H115" s="17"/>
      <c r="I115" s="17"/>
      <c r="J115" s="18"/>
      <c r="K115" s="67">
        <f>K116</f>
        <v>24207.699999999997</v>
      </c>
      <c r="L115" s="67">
        <f>L116</f>
        <v>2042.7999999999997</v>
      </c>
      <c r="M115" s="64">
        <f t="shared" si="1"/>
        <v>22164.899999999998</v>
      </c>
    </row>
    <row r="116" spans="1:13" s="8" customFormat="1" ht="22.5" customHeight="1">
      <c r="A116" s="82" t="s">
        <v>41</v>
      </c>
      <c r="B116" s="83"/>
      <c r="C116" s="83"/>
      <c r="D116" s="83"/>
      <c r="E116" s="122"/>
      <c r="F116" s="10">
        <v>887</v>
      </c>
      <c r="G116" s="11" t="s">
        <v>42</v>
      </c>
      <c r="H116" s="11" t="s">
        <v>141</v>
      </c>
      <c r="I116" s="11"/>
      <c r="J116" s="14"/>
      <c r="K116" s="67">
        <f>K117+K146+K163+K175+K160</f>
        <v>24207.699999999997</v>
      </c>
      <c r="L116" s="67">
        <f>L117+L146+L163+L175+L160</f>
        <v>2042.7999999999997</v>
      </c>
      <c r="M116" s="64">
        <f t="shared" si="1"/>
        <v>22164.899999999998</v>
      </c>
    </row>
    <row r="117" spans="1:13" s="8" customFormat="1" ht="22.5" customHeight="1">
      <c r="A117" s="106" t="s">
        <v>83</v>
      </c>
      <c r="B117" s="107"/>
      <c r="C117" s="107"/>
      <c r="D117" s="107"/>
      <c r="E117" s="32"/>
      <c r="F117" s="10">
        <v>887</v>
      </c>
      <c r="G117" s="11" t="s">
        <v>42</v>
      </c>
      <c r="H117" s="11" t="s">
        <v>142</v>
      </c>
      <c r="I117" s="11"/>
      <c r="J117" s="29"/>
      <c r="K117" s="67">
        <f>K127+K134+K137+K140+K143</f>
        <v>1000</v>
      </c>
      <c r="L117" s="67">
        <f>L127+L134+L137+L140+L143</f>
        <v>269.9</v>
      </c>
      <c r="M117" s="64">
        <f t="shared" si="1"/>
        <v>730.1</v>
      </c>
    </row>
    <row r="118" spans="1:13" ht="14.25" customHeight="1" hidden="1">
      <c r="A118" s="101" t="s">
        <v>17</v>
      </c>
      <c r="B118" s="102"/>
      <c r="C118" s="102"/>
      <c r="D118" s="102"/>
      <c r="E118" s="26"/>
      <c r="F118" s="16">
        <v>887</v>
      </c>
      <c r="G118" s="17" t="s">
        <v>42</v>
      </c>
      <c r="H118" s="17" t="s">
        <v>58</v>
      </c>
      <c r="I118" s="17" t="s">
        <v>90</v>
      </c>
      <c r="J118" s="18" t="s">
        <v>18</v>
      </c>
      <c r="K118" s="58">
        <f>K119</f>
        <v>0</v>
      </c>
      <c r="L118" s="58">
        <f>L119</f>
        <v>0</v>
      </c>
      <c r="M118" s="64">
        <f t="shared" si="1"/>
        <v>0</v>
      </c>
    </row>
    <row r="119" spans="1:13" ht="14.25" customHeight="1" hidden="1">
      <c r="A119" s="87" t="s">
        <v>46</v>
      </c>
      <c r="B119" s="88"/>
      <c r="C119" s="88"/>
      <c r="D119" s="88"/>
      <c r="E119" s="26"/>
      <c r="F119" s="16">
        <v>887</v>
      </c>
      <c r="G119" s="17" t="s">
        <v>42</v>
      </c>
      <c r="H119" s="17" t="s">
        <v>58</v>
      </c>
      <c r="I119" s="17" t="s">
        <v>90</v>
      </c>
      <c r="J119" s="18" t="s">
        <v>21</v>
      </c>
      <c r="K119" s="58"/>
      <c r="L119" s="58"/>
      <c r="M119" s="64">
        <f t="shared" si="1"/>
        <v>0</v>
      </c>
    </row>
    <row r="120" spans="1:14" s="7" customFormat="1" ht="29.25" customHeight="1" hidden="1">
      <c r="A120" s="106" t="s">
        <v>59</v>
      </c>
      <c r="B120" s="107"/>
      <c r="C120" s="107"/>
      <c r="D120" s="107"/>
      <c r="E120" s="108"/>
      <c r="F120" s="10">
        <v>887</v>
      </c>
      <c r="G120" s="11" t="s">
        <v>42</v>
      </c>
      <c r="H120" s="11" t="s">
        <v>43</v>
      </c>
      <c r="I120" s="11"/>
      <c r="J120" s="14"/>
      <c r="K120" s="67">
        <f>K121</f>
        <v>0</v>
      </c>
      <c r="L120" s="67">
        <f>L121</f>
        <v>0</v>
      </c>
      <c r="M120" s="64">
        <f t="shared" si="1"/>
        <v>0</v>
      </c>
      <c r="N120" s="6"/>
    </row>
    <row r="121" spans="1:14" s="7" customFormat="1" ht="30" customHeight="1" hidden="1">
      <c r="A121" s="94" t="s">
        <v>99</v>
      </c>
      <c r="B121" s="95"/>
      <c r="C121" s="95"/>
      <c r="D121" s="95"/>
      <c r="E121" s="3"/>
      <c r="F121" s="16">
        <v>887</v>
      </c>
      <c r="G121" s="17" t="s">
        <v>42</v>
      </c>
      <c r="H121" s="17" t="s">
        <v>43</v>
      </c>
      <c r="I121" s="17" t="s">
        <v>64</v>
      </c>
      <c r="J121" s="18"/>
      <c r="K121" s="58">
        <f>K122+K124</f>
        <v>0</v>
      </c>
      <c r="L121" s="58">
        <f>L122+L124</f>
        <v>0</v>
      </c>
      <c r="M121" s="64">
        <f t="shared" si="1"/>
        <v>0</v>
      </c>
      <c r="N121" s="6"/>
    </row>
    <row r="122" spans="1:13" ht="16.5" customHeight="1" hidden="1">
      <c r="A122" s="128" t="s">
        <v>7</v>
      </c>
      <c r="B122" s="129"/>
      <c r="C122" s="129"/>
      <c r="D122" s="129"/>
      <c r="E122" s="26"/>
      <c r="F122" s="16">
        <v>887</v>
      </c>
      <c r="G122" s="17" t="s">
        <v>42</v>
      </c>
      <c r="H122" s="17" t="s">
        <v>43</v>
      </c>
      <c r="I122" s="17" t="s">
        <v>90</v>
      </c>
      <c r="J122" s="18" t="s">
        <v>8</v>
      </c>
      <c r="K122" s="58">
        <f>K126+K123</f>
        <v>0</v>
      </c>
      <c r="L122" s="58">
        <f>L126+L123</f>
        <v>0</v>
      </c>
      <c r="M122" s="64">
        <f t="shared" si="1"/>
        <v>0</v>
      </c>
    </row>
    <row r="123" spans="1:13" ht="16.5" customHeight="1" hidden="1">
      <c r="A123" s="128" t="s">
        <v>11</v>
      </c>
      <c r="B123" s="129"/>
      <c r="C123" s="129"/>
      <c r="D123" s="129"/>
      <c r="E123" s="26"/>
      <c r="F123" s="16">
        <v>887</v>
      </c>
      <c r="G123" s="17" t="s">
        <v>42</v>
      </c>
      <c r="H123" s="17" t="s">
        <v>43</v>
      </c>
      <c r="I123" s="17" t="s">
        <v>90</v>
      </c>
      <c r="J123" s="18" t="s">
        <v>12</v>
      </c>
      <c r="K123" s="58"/>
      <c r="L123" s="58"/>
      <c r="M123" s="64">
        <f t="shared" si="1"/>
        <v>0</v>
      </c>
    </row>
    <row r="124" spans="1:13" ht="16.5" customHeight="1" hidden="1">
      <c r="A124" s="101" t="s">
        <v>17</v>
      </c>
      <c r="B124" s="102"/>
      <c r="C124" s="102"/>
      <c r="D124" s="102"/>
      <c r="E124" s="26"/>
      <c r="F124" s="16">
        <v>887</v>
      </c>
      <c r="G124" s="17" t="s">
        <v>42</v>
      </c>
      <c r="H124" s="17" t="s">
        <v>43</v>
      </c>
      <c r="I124" s="17" t="s">
        <v>90</v>
      </c>
      <c r="J124" s="18" t="s">
        <v>18</v>
      </c>
      <c r="K124" s="58">
        <f>K125</f>
        <v>0</v>
      </c>
      <c r="L124" s="58">
        <f>L125</f>
        <v>0</v>
      </c>
      <c r="M124" s="64">
        <f t="shared" si="1"/>
        <v>0</v>
      </c>
    </row>
    <row r="125" spans="1:13" ht="16.5" customHeight="1" hidden="1">
      <c r="A125" s="99" t="s">
        <v>24</v>
      </c>
      <c r="B125" s="100"/>
      <c r="C125" s="100"/>
      <c r="D125" s="100"/>
      <c r="E125" s="26"/>
      <c r="F125" s="16">
        <v>887</v>
      </c>
      <c r="G125" s="17" t="s">
        <v>42</v>
      </c>
      <c r="H125" s="17" t="s">
        <v>43</v>
      </c>
      <c r="I125" s="17" t="s">
        <v>90</v>
      </c>
      <c r="J125" s="18" t="s">
        <v>19</v>
      </c>
      <c r="K125" s="58"/>
      <c r="L125" s="58"/>
      <c r="M125" s="64">
        <f t="shared" si="1"/>
        <v>0</v>
      </c>
    </row>
    <row r="126" spans="1:14" s="7" customFormat="1" ht="18" customHeight="1" hidden="1">
      <c r="A126" s="112" t="s">
        <v>15</v>
      </c>
      <c r="B126" s="112"/>
      <c r="C126" s="112"/>
      <c r="D126" s="112"/>
      <c r="E126" s="112"/>
      <c r="F126" s="16">
        <v>887</v>
      </c>
      <c r="G126" s="17" t="s">
        <v>42</v>
      </c>
      <c r="H126" s="17" t="s">
        <v>43</v>
      </c>
      <c r="I126" s="17" t="s">
        <v>90</v>
      </c>
      <c r="J126" s="18" t="s">
        <v>16</v>
      </c>
      <c r="K126" s="58">
        <f>300000-300000</f>
        <v>0</v>
      </c>
      <c r="L126" s="58">
        <f>300000-300000</f>
        <v>0</v>
      </c>
      <c r="M126" s="64">
        <f t="shared" si="1"/>
        <v>0</v>
      </c>
      <c r="N126" s="6"/>
    </row>
    <row r="127" spans="1:14" s="7" customFormat="1" ht="126" customHeight="1">
      <c r="A127" s="130" t="s">
        <v>273</v>
      </c>
      <c r="B127" s="131"/>
      <c r="C127" s="131"/>
      <c r="D127" s="131"/>
      <c r="E127" s="3"/>
      <c r="F127" s="10">
        <v>887</v>
      </c>
      <c r="G127" s="11" t="s">
        <v>42</v>
      </c>
      <c r="H127" s="11" t="s">
        <v>143</v>
      </c>
      <c r="I127" s="11"/>
      <c r="J127" s="14"/>
      <c r="K127" s="67">
        <f>K128</f>
        <v>950</v>
      </c>
      <c r="L127" s="67">
        <f>L128</f>
        <v>269.9</v>
      </c>
      <c r="M127" s="64">
        <f t="shared" si="1"/>
        <v>680.1</v>
      </c>
      <c r="N127" s="6"/>
    </row>
    <row r="128" spans="1:14" s="7" customFormat="1" ht="29.25" customHeight="1">
      <c r="A128" s="94" t="s">
        <v>185</v>
      </c>
      <c r="B128" s="95"/>
      <c r="C128" s="95"/>
      <c r="D128" s="95"/>
      <c r="E128" s="3"/>
      <c r="F128" s="16">
        <v>887</v>
      </c>
      <c r="G128" s="17" t="s">
        <v>42</v>
      </c>
      <c r="H128" s="17" t="s">
        <v>143</v>
      </c>
      <c r="I128" s="17" t="s">
        <v>64</v>
      </c>
      <c r="J128" s="18"/>
      <c r="K128" s="58">
        <f>K132+K129</f>
        <v>950</v>
      </c>
      <c r="L128" s="58">
        <f>L132+L129</f>
        <v>269.9</v>
      </c>
      <c r="M128" s="64">
        <f t="shared" si="1"/>
        <v>680.1</v>
      </c>
      <c r="N128" s="6"/>
    </row>
    <row r="129" spans="1:14" s="7" customFormat="1" ht="28.5" customHeight="1">
      <c r="A129" s="128" t="s">
        <v>170</v>
      </c>
      <c r="B129" s="129"/>
      <c r="C129" s="129"/>
      <c r="D129" s="129"/>
      <c r="E129" s="26"/>
      <c r="F129" s="16">
        <v>887</v>
      </c>
      <c r="G129" s="17" t="s">
        <v>42</v>
      </c>
      <c r="H129" s="17" t="s">
        <v>143</v>
      </c>
      <c r="I129" s="17" t="s">
        <v>90</v>
      </c>
      <c r="J129" s="18" t="s">
        <v>8</v>
      </c>
      <c r="K129" s="58">
        <v>950</v>
      </c>
      <c r="L129" s="58">
        <v>269.9</v>
      </c>
      <c r="M129" s="64">
        <f t="shared" si="1"/>
        <v>680.1</v>
      </c>
      <c r="N129" s="6"/>
    </row>
    <row r="130" spans="1:14" s="7" customFormat="1" ht="17.25" customHeight="1" hidden="1">
      <c r="A130" s="112" t="s">
        <v>15</v>
      </c>
      <c r="B130" s="112"/>
      <c r="C130" s="112"/>
      <c r="D130" s="112"/>
      <c r="E130" s="112"/>
      <c r="F130" s="16">
        <v>887</v>
      </c>
      <c r="G130" s="17" t="s">
        <v>42</v>
      </c>
      <c r="H130" s="17" t="s">
        <v>143</v>
      </c>
      <c r="I130" s="17" t="s">
        <v>90</v>
      </c>
      <c r="J130" s="18" t="s">
        <v>16</v>
      </c>
      <c r="K130" s="58"/>
      <c r="L130" s="67"/>
      <c r="M130" s="64">
        <f t="shared" si="1"/>
        <v>0</v>
      </c>
      <c r="N130" s="6"/>
    </row>
    <row r="131" spans="1:14" s="7" customFormat="1" ht="17.25" customHeight="1" hidden="1">
      <c r="A131" s="128" t="s">
        <v>11</v>
      </c>
      <c r="B131" s="129"/>
      <c r="C131" s="129"/>
      <c r="D131" s="129"/>
      <c r="E131" s="26"/>
      <c r="F131" s="16">
        <v>887</v>
      </c>
      <c r="G131" s="17" t="s">
        <v>42</v>
      </c>
      <c r="H131" s="17" t="s">
        <v>143</v>
      </c>
      <c r="I131" s="17" t="s">
        <v>90</v>
      </c>
      <c r="J131" s="18" t="s">
        <v>12</v>
      </c>
      <c r="K131" s="58"/>
      <c r="L131" s="67"/>
      <c r="M131" s="64">
        <f t="shared" si="1"/>
        <v>0</v>
      </c>
      <c r="N131" s="6"/>
    </row>
    <row r="132" spans="1:13" ht="17.25" customHeight="1" hidden="1">
      <c r="A132" s="101" t="s">
        <v>17</v>
      </c>
      <c r="B132" s="102"/>
      <c r="C132" s="102"/>
      <c r="D132" s="102"/>
      <c r="E132" s="37"/>
      <c r="F132" s="16">
        <v>887</v>
      </c>
      <c r="G132" s="17" t="s">
        <v>42</v>
      </c>
      <c r="H132" s="17" t="s">
        <v>143</v>
      </c>
      <c r="I132" s="17" t="s">
        <v>90</v>
      </c>
      <c r="J132" s="18" t="s">
        <v>18</v>
      </c>
      <c r="K132" s="58"/>
      <c r="L132" s="58"/>
      <c r="M132" s="64">
        <f t="shared" si="1"/>
        <v>0</v>
      </c>
    </row>
    <row r="133" spans="1:14" s="7" customFormat="1" ht="15" customHeight="1" hidden="1">
      <c r="A133" s="132" t="s">
        <v>24</v>
      </c>
      <c r="B133" s="132"/>
      <c r="C133" s="132"/>
      <c r="D133" s="132"/>
      <c r="E133" s="132"/>
      <c r="F133" s="16">
        <v>887</v>
      </c>
      <c r="G133" s="17" t="s">
        <v>42</v>
      </c>
      <c r="H133" s="17" t="s">
        <v>143</v>
      </c>
      <c r="I133" s="17" t="s">
        <v>90</v>
      </c>
      <c r="J133" s="18" t="s">
        <v>19</v>
      </c>
      <c r="K133" s="58"/>
      <c r="L133" s="67"/>
      <c r="M133" s="64">
        <f t="shared" si="1"/>
        <v>0</v>
      </c>
      <c r="N133" s="6"/>
    </row>
    <row r="134" spans="1:14" s="7" customFormat="1" ht="40.5" customHeight="1">
      <c r="A134" s="106" t="s">
        <v>189</v>
      </c>
      <c r="B134" s="107"/>
      <c r="C134" s="107"/>
      <c r="D134" s="107"/>
      <c r="E134" s="3"/>
      <c r="F134" s="10">
        <v>887</v>
      </c>
      <c r="G134" s="11" t="s">
        <v>42</v>
      </c>
      <c r="H134" s="11" t="s">
        <v>190</v>
      </c>
      <c r="I134" s="11"/>
      <c r="J134" s="14"/>
      <c r="K134" s="67">
        <f>K135</f>
        <v>50</v>
      </c>
      <c r="L134" s="67">
        <f>L135</f>
        <v>0</v>
      </c>
      <c r="M134" s="64">
        <f t="shared" si="1"/>
        <v>50</v>
      </c>
      <c r="N134" s="6"/>
    </row>
    <row r="135" spans="1:14" s="7" customFormat="1" ht="31.5" customHeight="1">
      <c r="A135" s="94" t="s">
        <v>185</v>
      </c>
      <c r="B135" s="95"/>
      <c r="C135" s="95"/>
      <c r="D135" s="95"/>
      <c r="E135" s="3"/>
      <c r="F135" s="16">
        <v>887</v>
      </c>
      <c r="G135" s="17" t="s">
        <v>42</v>
      </c>
      <c r="H135" s="17" t="s">
        <v>190</v>
      </c>
      <c r="I135" s="17" t="s">
        <v>64</v>
      </c>
      <c r="J135" s="18"/>
      <c r="K135" s="58">
        <f>K136</f>
        <v>50</v>
      </c>
      <c r="L135" s="58">
        <f>L136</f>
        <v>0</v>
      </c>
      <c r="M135" s="64">
        <f t="shared" si="1"/>
        <v>50</v>
      </c>
      <c r="N135" s="6"/>
    </row>
    <row r="136" spans="1:14" s="7" customFormat="1" ht="29.25" customHeight="1">
      <c r="A136" s="128" t="s">
        <v>170</v>
      </c>
      <c r="B136" s="129"/>
      <c r="C136" s="129"/>
      <c r="D136" s="129"/>
      <c r="E136" s="26"/>
      <c r="F136" s="16">
        <v>887</v>
      </c>
      <c r="G136" s="17" t="s">
        <v>42</v>
      </c>
      <c r="H136" s="17" t="s">
        <v>190</v>
      </c>
      <c r="I136" s="17" t="s">
        <v>90</v>
      </c>
      <c r="J136" s="18" t="s">
        <v>8</v>
      </c>
      <c r="K136" s="68">
        <v>50</v>
      </c>
      <c r="L136" s="58">
        <v>0</v>
      </c>
      <c r="M136" s="64">
        <f t="shared" si="1"/>
        <v>50</v>
      </c>
      <c r="N136" s="6"/>
    </row>
    <row r="137" spans="1:14" s="7" customFormat="1" ht="48" customHeight="1" hidden="1">
      <c r="A137" s="106" t="s">
        <v>191</v>
      </c>
      <c r="B137" s="107"/>
      <c r="C137" s="107"/>
      <c r="D137" s="107"/>
      <c r="E137" s="3"/>
      <c r="F137" s="10">
        <v>887</v>
      </c>
      <c r="G137" s="11" t="s">
        <v>42</v>
      </c>
      <c r="H137" s="11" t="s">
        <v>192</v>
      </c>
      <c r="I137" s="11"/>
      <c r="J137" s="14"/>
      <c r="K137" s="67">
        <f>K138</f>
        <v>0</v>
      </c>
      <c r="L137" s="67"/>
      <c r="M137" s="64">
        <f t="shared" si="1"/>
        <v>0</v>
      </c>
      <c r="N137" s="6"/>
    </row>
    <row r="138" spans="1:14" s="7" customFormat="1" ht="33" customHeight="1" hidden="1">
      <c r="A138" s="94" t="s">
        <v>185</v>
      </c>
      <c r="B138" s="95"/>
      <c r="C138" s="95"/>
      <c r="D138" s="95"/>
      <c r="E138" s="3"/>
      <c r="F138" s="16">
        <v>887</v>
      </c>
      <c r="G138" s="17" t="s">
        <v>42</v>
      </c>
      <c r="H138" s="17" t="s">
        <v>192</v>
      </c>
      <c r="I138" s="17" t="s">
        <v>64</v>
      </c>
      <c r="J138" s="18"/>
      <c r="K138" s="58">
        <f>K139</f>
        <v>0</v>
      </c>
      <c r="L138" s="67"/>
      <c r="M138" s="64">
        <f t="shared" si="1"/>
        <v>0</v>
      </c>
      <c r="N138" s="6"/>
    </row>
    <row r="139" spans="1:14" s="7" customFormat="1" ht="33" customHeight="1" hidden="1">
      <c r="A139" s="128" t="s">
        <v>170</v>
      </c>
      <c r="B139" s="129"/>
      <c r="C139" s="129"/>
      <c r="D139" s="129"/>
      <c r="E139" s="26"/>
      <c r="F139" s="16">
        <v>887</v>
      </c>
      <c r="G139" s="17" t="s">
        <v>42</v>
      </c>
      <c r="H139" s="17" t="s">
        <v>192</v>
      </c>
      <c r="I139" s="17" t="s">
        <v>90</v>
      </c>
      <c r="J139" s="18" t="s">
        <v>8</v>
      </c>
      <c r="K139" s="58">
        <v>0</v>
      </c>
      <c r="L139" s="67"/>
      <c r="M139" s="64">
        <f aca="true" t="shared" si="5" ref="M139:M204">K139-L139</f>
        <v>0</v>
      </c>
      <c r="N139" s="6"/>
    </row>
    <row r="140" spans="1:14" s="7" customFormat="1" ht="48" customHeight="1" hidden="1">
      <c r="A140" s="106" t="s">
        <v>193</v>
      </c>
      <c r="B140" s="107"/>
      <c r="C140" s="107"/>
      <c r="D140" s="107"/>
      <c r="E140" s="3"/>
      <c r="F140" s="10">
        <v>887</v>
      </c>
      <c r="G140" s="11" t="s">
        <v>42</v>
      </c>
      <c r="H140" s="11" t="s">
        <v>194</v>
      </c>
      <c r="I140" s="11"/>
      <c r="J140" s="14"/>
      <c r="K140" s="67">
        <f>K141</f>
        <v>0</v>
      </c>
      <c r="L140" s="67"/>
      <c r="M140" s="64">
        <f t="shared" si="5"/>
        <v>0</v>
      </c>
      <c r="N140" s="6"/>
    </row>
    <row r="141" spans="1:14" s="7" customFormat="1" ht="33" customHeight="1" hidden="1">
      <c r="A141" s="94" t="s">
        <v>185</v>
      </c>
      <c r="B141" s="95"/>
      <c r="C141" s="95"/>
      <c r="D141" s="95"/>
      <c r="E141" s="3"/>
      <c r="F141" s="16">
        <v>887</v>
      </c>
      <c r="G141" s="17" t="s">
        <v>42</v>
      </c>
      <c r="H141" s="17" t="s">
        <v>194</v>
      </c>
      <c r="I141" s="17" t="s">
        <v>64</v>
      </c>
      <c r="J141" s="18"/>
      <c r="K141" s="58">
        <f>K142</f>
        <v>0</v>
      </c>
      <c r="L141" s="67"/>
      <c r="M141" s="64">
        <f t="shared" si="5"/>
        <v>0</v>
      </c>
      <c r="N141" s="6"/>
    </row>
    <row r="142" spans="1:14" s="7" customFormat="1" ht="33" customHeight="1" hidden="1">
      <c r="A142" s="128" t="s">
        <v>170</v>
      </c>
      <c r="B142" s="129"/>
      <c r="C142" s="129"/>
      <c r="D142" s="129"/>
      <c r="E142" s="26"/>
      <c r="F142" s="16">
        <v>887</v>
      </c>
      <c r="G142" s="17" t="s">
        <v>42</v>
      </c>
      <c r="H142" s="17" t="s">
        <v>194</v>
      </c>
      <c r="I142" s="17" t="s">
        <v>90</v>
      </c>
      <c r="J142" s="18" t="s">
        <v>8</v>
      </c>
      <c r="K142" s="58">
        <v>0</v>
      </c>
      <c r="L142" s="67"/>
      <c r="M142" s="64">
        <f t="shared" si="5"/>
        <v>0</v>
      </c>
      <c r="N142" s="6"/>
    </row>
    <row r="143" spans="1:14" s="7" customFormat="1" ht="62.25" customHeight="1" hidden="1">
      <c r="A143" s="106" t="s">
        <v>274</v>
      </c>
      <c r="B143" s="107"/>
      <c r="C143" s="107"/>
      <c r="D143" s="107"/>
      <c r="E143" s="3"/>
      <c r="F143" s="10">
        <v>887</v>
      </c>
      <c r="G143" s="11" t="s">
        <v>42</v>
      </c>
      <c r="H143" s="11" t="s">
        <v>213</v>
      </c>
      <c r="I143" s="11"/>
      <c r="J143" s="14"/>
      <c r="K143" s="67">
        <f>K144</f>
        <v>0</v>
      </c>
      <c r="L143" s="67"/>
      <c r="M143" s="64">
        <f t="shared" si="5"/>
        <v>0</v>
      </c>
      <c r="N143" s="6"/>
    </row>
    <row r="144" spans="1:14" s="7" customFormat="1" ht="33" customHeight="1" hidden="1">
      <c r="A144" s="94" t="s">
        <v>185</v>
      </c>
      <c r="B144" s="95"/>
      <c r="C144" s="95"/>
      <c r="D144" s="95"/>
      <c r="E144" s="3"/>
      <c r="F144" s="16">
        <v>887</v>
      </c>
      <c r="G144" s="17" t="s">
        <v>42</v>
      </c>
      <c r="H144" s="17" t="s">
        <v>213</v>
      </c>
      <c r="I144" s="17" t="s">
        <v>64</v>
      </c>
      <c r="J144" s="18"/>
      <c r="K144" s="58">
        <f>K145</f>
        <v>0</v>
      </c>
      <c r="L144" s="67"/>
      <c r="M144" s="64">
        <f t="shared" si="5"/>
        <v>0</v>
      </c>
      <c r="N144" s="6"/>
    </row>
    <row r="145" spans="1:14" s="7" customFormat="1" ht="33" customHeight="1" hidden="1">
      <c r="A145" s="128" t="s">
        <v>170</v>
      </c>
      <c r="B145" s="129"/>
      <c r="C145" s="129"/>
      <c r="D145" s="129"/>
      <c r="E145" s="26"/>
      <c r="F145" s="16">
        <v>887</v>
      </c>
      <c r="G145" s="17" t="s">
        <v>42</v>
      </c>
      <c r="H145" s="17" t="s">
        <v>213</v>
      </c>
      <c r="I145" s="17" t="s">
        <v>90</v>
      </c>
      <c r="J145" s="18" t="s">
        <v>8</v>
      </c>
      <c r="K145" s="58">
        <v>0</v>
      </c>
      <c r="L145" s="67"/>
      <c r="M145" s="64">
        <f t="shared" si="5"/>
        <v>0</v>
      </c>
      <c r="N145" s="6"/>
    </row>
    <row r="146" spans="1:14" s="7" customFormat="1" ht="42" customHeight="1">
      <c r="A146" s="106" t="s">
        <v>84</v>
      </c>
      <c r="B146" s="107"/>
      <c r="C146" s="107"/>
      <c r="D146" s="107"/>
      <c r="E146" s="19"/>
      <c r="F146" s="10">
        <v>887</v>
      </c>
      <c r="G146" s="11" t="s">
        <v>42</v>
      </c>
      <c r="H146" s="11" t="s">
        <v>162</v>
      </c>
      <c r="I146" s="11"/>
      <c r="J146" s="18"/>
      <c r="K146" s="67">
        <f>K147+K151+K157</f>
        <v>510</v>
      </c>
      <c r="L146" s="67">
        <f>L147+L151+L157</f>
        <v>0</v>
      </c>
      <c r="M146" s="64">
        <f t="shared" si="5"/>
        <v>510</v>
      </c>
      <c r="N146" s="6"/>
    </row>
    <row r="147" spans="1:14" s="7" customFormat="1" ht="27.75" customHeight="1">
      <c r="A147" s="84" t="s">
        <v>233</v>
      </c>
      <c r="B147" s="85"/>
      <c r="C147" s="85"/>
      <c r="D147" s="85"/>
      <c r="E147" s="3"/>
      <c r="F147" s="10">
        <v>887</v>
      </c>
      <c r="G147" s="11" t="s">
        <v>42</v>
      </c>
      <c r="H147" s="11" t="s">
        <v>234</v>
      </c>
      <c r="I147" s="11"/>
      <c r="J147" s="14"/>
      <c r="K147" s="67">
        <f>K148</f>
        <v>0</v>
      </c>
      <c r="L147" s="67">
        <f>L148</f>
        <v>0</v>
      </c>
      <c r="M147" s="64">
        <f t="shared" si="5"/>
        <v>0</v>
      </c>
      <c r="N147" s="6"/>
    </row>
    <row r="148" spans="1:14" s="7" customFormat="1" ht="27.75" customHeight="1">
      <c r="A148" s="94" t="s">
        <v>185</v>
      </c>
      <c r="B148" s="95"/>
      <c r="C148" s="95"/>
      <c r="D148" s="95"/>
      <c r="E148" s="3"/>
      <c r="F148" s="16">
        <v>887</v>
      </c>
      <c r="G148" s="17" t="s">
        <v>42</v>
      </c>
      <c r="H148" s="17" t="s">
        <v>234</v>
      </c>
      <c r="I148" s="17" t="s">
        <v>64</v>
      </c>
      <c r="J148" s="14"/>
      <c r="K148" s="58">
        <f>K149</f>
        <v>0</v>
      </c>
      <c r="L148" s="58">
        <f>L149</f>
        <v>0</v>
      </c>
      <c r="M148" s="64">
        <f t="shared" si="5"/>
        <v>0</v>
      </c>
      <c r="N148" s="6"/>
    </row>
    <row r="149" spans="1:13" ht="27" customHeight="1">
      <c r="A149" s="128" t="s">
        <v>170</v>
      </c>
      <c r="B149" s="129"/>
      <c r="C149" s="129"/>
      <c r="D149" s="129"/>
      <c r="E149" s="31"/>
      <c r="F149" s="16">
        <v>887</v>
      </c>
      <c r="G149" s="17" t="s">
        <v>42</v>
      </c>
      <c r="H149" s="17" t="s">
        <v>234</v>
      </c>
      <c r="I149" s="17" t="s">
        <v>90</v>
      </c>
      <c r="J149" s="18" t="s">
        <v>8</v>
      </c>
      <c r="K149" s="58">
        <v>0</v>
      </c>
      <c r="L149" s="58">
        <v>0</v>
      </c>
      <c r="M149" s="64">
        <f t="shared" si="5"/>
        <v>0</v>
      </c>
    </row>
    <row r="150" spans="1:13" s="8" customFormat="1" ht="14.25" customHeight="1" hidden="1">
      <c r="A150" s="128" t="s">
        <v>11</v>
      </c>
      <c r="B150" s="129"/>
      <c r="C150" s="129"/>
      <c r="D150" s="129"/>
      <c r="E150" s="3"/>
      <c r="F150" s="16">
        <v>887</v>
      </c>
      <c r="G150" s="17" t="s">
        <v>42</v>
      </c>
      <c r="H150" s="17" t="s">
        <v>161</v>
      </c>
      <c r="I150" s="17" t="s">
        <v>90</v>
      </c>
      <c r="J150" s="18" t="s">
        <v>12</v>
      </c>
      <c r="K150" s="58">
        <v>147000</v>
      </c>
      <c r="L150" s="58"/>
      <c r="M150" s="64">
        <f t="shared" si="5"/>
        <v>147000</v>
      </c>
    </row>
    <row r="151" spans="1:13" s="8" customFormat="1" ht="28.5" customHeight="1">
      <c r="A151" s="84" t="s">
        <v>236</v>
      </c>
      <c r="B151" s="85"/>
      <c r="C151" s="85"/>
      <c r="D151" s="85"/>
      <c r="E151" s="31"/>
      <c r="F151" s="10">
        <v>887</v>
      </c>
      <c r="G151" s="11" t="s">
        <v>42</v>
      </c>
      <c r="H151" s="11" t="s">
        <v>235</v>
      </c>
      <c r="I151" s="11"/>
      <c r="J151" s="14"/>
      <c r="K151" s="67">
        <f>K153+K155</f>
        <v>460</v>
      </c>
      <c r="L151" s="67">
        <f>L153+L155</f>
        <v>0</v>
      </c>
      <c r="M151" s="64">
        <f t="shared" si="5"/>
        <v>460</v>
      </c>
    </row>
    <row r="152" spans="1:13" s="8" customFormat="1" ht="28.5" customHeight="1">
      <c r="A152" s="94" t="s">
        <v>185</v>
      </c>
      <c r="B152" s="95"/>
      <c r="C152" s="95"/>
      <c r="D152" s="95"/>
      <c r="E152" s="31"/>
      <c r="F152" s="16">
        <v>887</v>
      </c>
      <c r="G152" s="17" t="s">
        <v>42</v>
      </c>
      <c r="H152" s="17" t="s">
        <v>235</v>
      </c>
      <c r="I152" s="17" t="s">
        <v>64</v>
      </c>
      <c r="J152" s="18"/>
      <c r="K152" s="58">
        <f>K153+K155</f>
        <v>460</v>
      </c>
      <c r="L152" s="58">
        <f>L153+L155</f>
        <v>0</v>
      </c>
      <c r="M152" s="64">
        <f t="shared" si="5"/>
        <v>460</v>
      </c>
    </row>
    <row r="153" spans="1:13" s="8" customFormat="1" ht="28.5" customHeight="1">
      <c r="A153" s="94" t="s">
        <v>170</v>
      </c>
      <c r="B153" s="95"/>
      <c r="C153" s="95"/>
      <c r="D153" s="95"/>
      <c r="E153" s="31"/>
      <c r="F153" s="16">
        <v>887</v>
      </c>
      <c r="G153" s="17" t="s">
        <v>42</v>
      </c>
      <c r="H153" s="17" t="s">
        <v>235</v>
      </c>
      <c r="I153" s="17" t="s">
        <v>90</v>
      </c>
      <c r="J153" s="18" t="s">
        <v>8</v>
      </c>
      <c r="K153" s="58">
        <v>460</v>
      </c>
      <c r="L153" s="58">
        <v>0</v>
      </c>
      <c r="M153" s="64">
        <f t="shared" si="5"/>
        <v>460</v>
      </c>
    </row>
    <row r="154" spans="1:13" s="8" customFormat="1" ht="12.75" customHeight="1" hidden="1">
      <c r="A154" s="128" t="s">
        <v>11</v>
      </c>
      <c r="B154" s="129"/>
      <c r="C154" s="129"/>
      <c r="D154" s="129"/>
      <c r="E154" s="3"/>
      <c r="F154" s="16">
        <v>887</v>
      </c>
      <c r="G154" s="17" t="s">
        <v>42</v>
      </c>
      <c r="H154" s="17" t="s">
        <v>160</v>
      </c>
      <c r="I154" s="17" t="s">
        <v>90</v>
      </c>
      <c r="J154" s="18" t="s">
        <v>12</v>
      </c>
      <c r="K154" s="58">
        <v>400000</v>
      </c>
      <c r="L154" s="58"/>
      <c r="M154" s="64">
        <f t="shared" si="5"/>
        <v>400000</v>
      </c>
    </row>
    <row r="155" spans="1:13" s="8" customFormat="1" ht="16.5" customHeight="1" hidden="1">
      <c r="A155" s="101"/>
      <c r="B155" s="102"/>
      <c r="C155" s="102"/>
      <c r="D155" s="102"/>
      <c r="E155" s="31"/>
      <c r="F155" s="16"/>
      <c r="G155" s="17"/>
      <c r="H155" s="17"/>
      <c r="I155" s="17"/>
      <c r="J155" s="18"/>
      <c r="K155" s="58"/>
      <c r="L155" s="58"/>
      <c r="M155" s="64">
        <f t="shared" si="5"/>
        <v>0</v>
      </c>
    </row>
    <row r="156" spans="1:13" s="8" customFormat="1" ht="15.75" customHeight="1" hidden="1">
      <c r="A156" s="87"/>
      <c r="B156" s="88"/>
      <c r="C156" s="88"/>
      <c r="D156" s="88"/>
      <c r="E156" s="31"/>
      <c r="F156" s="16"/>
      <c r="G156" s="17"/>
      <c r="H156" s="17"/>
      <c r="I156" s="17"/>
      <c r="J156" s="18"/>
      <c r="K156" s="58"/>
      <c r="L156" s="58"/>
      <c r="M156" s="64">
        <f t="shared" si="5"/>
        <v>0</v>
      </c>
    </row>
    <row r="157" spans="1:13" s="8" customFormat="1" ht="45.75" customHeight="1">
      <c r="A157" s="116" t="s">
        <v>237</v>
      </c>
      <c r="B157" s="117"/>
      <c r="C157" s="117"/>
      <c r="D157" s="117"/>
      <c r="E157" s="31"/>
      <c r="F157" s="10">
        <v>887</v>
      </c>
      <c r="G157" s="11" t="s">
        <v>42</v>
      </c>
      <c r="H157" s="11" t="s">
        <v>195</v>
      </c>
      <c r="I157" s="11"/>
      <c r="J157" s="14"/>
      <c r="K157" s="67">
        <f>K159</f>
        <v>50</v>
      </c>
      <c r="L157" s="67">
        <f>L159</f>
        <v>0</v>
      </c>
      <c r="M157" s="64">
        <f t="shared" si="5"/>
        <v>50</v>
      </c>
    </row>
    <row r="158" spans="1:13" s="8" customFormat="1" ht="28.5" customHeight="1">
      <c r="A158" s="94" t="s">
        <v>185</v>
      </c>
      <c r="B158" s="95"/>
      <c r="C158" s="95"/>
      <c r="D158" s="95"/>
      <c r="E158" s="31"/>
      <c r="F158" s="16">
        <v>887</v>
      </c>
      <c r="G158" s="17" t="s">
        <v>42</v>
      </c>
      <c r="H158" s="17" t="s">
        <v>195</v>
      </c>
      <c r="I158" s="17" t="s">
        <v>64</v>
      </c>
      <c r="J158" s="18"/>
      <c r="K158" s="68">
        <f>K159</f>
        <v>50</v>
      </c>
      <c r="L158" s="68">
        <f>L159</f>
        <v>0</v>
      </c>
      <c r="M158" s="64">
        <f t="shared" si="5"/>
        <v>50</v>
      </c>
    </row>
    <row r="159" spans="1:13" s="8" customFormat="1" ht="25.5" customHeight="1">
      <c r="A159" s="94" t="s">
        <v>170</v>
      </c>
      <c r="B159" s="95"/>
      <c r="C159" s="95"/>
      <c r="D159" s="95"/>
      <c r="E159" s="31"/>
      <c r="F159" s="16">
        <v>887</v>
      </c>
      <c r="G159" s="17" t="s">
        <v>42</v>
      </c>
      <c r="H159" s="17" t="s">
        <v>195</v>
      </c>
      <c r="I159" s="17" t="s">
        <v>90</v>
      </c>
      <c r="J159" s="18" t="s">
        <v>8</v>
      </c>
      <c r="K159" s="68">
        <v>50</v>
      </c>
      <c r="L159" s="58">
        <v>0</v>
      </c>
      <c r="M159" s="64">
        <f t="shared" si="5"/>
        <v>50</v>
      </c>
    </row>
    <row r="160" spans="1:13" s="8" customFormat="1" ht="108" customHeight="1">
      <c r="A160" s="116" t="s">
        <v>275</v>
      </c>
      <c r="B160" s="117"/>
      <c r="C160" s="117"/>
      <c r="D160" s="117"/>
      <c r="E160" s="133"/>
      <c r="F160" s="10">
        <v>887</v>
      </c>
      <c r="G160" s="11" t="s">
        <v>42</v>
      </c>
      <c r="H160" s="11" t="s">
        <v>159</v>
      </c>
      <c r="I160" s="11"/>
      <c r="J160" s="14"/>
      <c r="K160" s="69">
        <f>K161</f>
        <v>2624.6</v>
      </c>
      <c r="L160" s="69">
        <f>L161</f>
        <v>724.6</v>
      </c>
      <c r="M160" s="64">
        <f t="shared" si="5"/>
        <v>1900</v>
      </c>
    </row>
    <row r="161" spans="1:13" s="8" customFormat="1" ht="30" customHeight="1">
      <c r="A161" s="94" t="s">
        <v>185</v>
      </c>
      <c r="B161" s="95"/>
      <c r="C161" s="95"/>
      <c r="D161" s="95"/>
      <c r="E161" s="2"/>
      <c r="F161" s="16">
        <v>887</v>
      </c>
      <c r="G161" s="17" t="s">
        <v>42</v>
      </c>
      <c r="H161" s="17" t="s">
        <v>159</v>
      </c>
      <c r="I161" s="17" t="s">
        <v>64</v>
      </c>
      <c r="J161" s="18"/>
      <c r="K161" s="68">
        <f>K162</f>
        <v>2624.6</v>
      </c>
      <c r="L161" s="68">
        <f>L162</f>
        <v>724.6</v>
      </c>
      <c r="M161" s="64">
        <f t="shared" si="5"/>
        <v>1900</v>
      </c>
    </row>
    <row r="162" spans="1:13" s="8" customFormat="1" ht="28.5" customHeight="1">
      <c r="A162" s="94" t="s">
        <v>170</v>
      </c>
      <c r="B162" s="95"/>
      <c r="C162" s="95"/>
      <c r="D162" s="95"/>
      <c r="E162" s="15"/>
      <c r="F162" s="16">
        <v>887</v>
      </c>
      <c r="G162" s="17" t="s">
        <v>42</v>
      </c>
      <c r="H162" s="17" t="s">
        <v>159</v>
      </c>
      <c r="I162" s="17" t="s">
        <v>90</v>
      </c>
      <c r="J162" s="18" t="s">
        <v>12</v>
      </c>
      <c r="K162" s="68">
        <v>2624.6</v>
      </c>
      <c r="L162" s="68">
        <v>724.6</v>
      </c>
      <c r="M162" s="64">
        <f t="shared" si="5"/>
        <v>1900</v>
      </c>
    </row>
    <row r="163" spans="1:13" s="8" customFormat="1" ht="21" customHeight="1">
      <c r="A163" s="106" t="s">
        <v>85</v>
      </c>
      <c r="B163" s="107"/>
      <c r="C163" s="107"/>
      <c r="D163" s="107"/>
      <c r="E163" s="3"/>
      <c r="F163" s="10">
        <v>887</v>
      </c>
      <c r="G163" s="11" t="s">
        <v>42</v>
      </c>
      <c r="H163" s="11" t="s">
        <v>196</v>
      </c>
      <c r="I163" s="11"/>
      <c r="J163" s="14"/>
      <c r="K163" s="67">
        <f>K164+K172+K169</f>
        <v>15872.1</v>
      </c>
      <c r="L163" s="67">
        <f>L164+L172+L169</f>
        <v>276.29999999999995</v>
      </c>
      <c r="M163" s="64">
        <f t="shared" si="5"/>
        <v>15595.800000000001</v>
      </c>
    </row>
    <row r="164" spans="1:13" s="8" customFormat="1" ht="59.25" customHeight="1">
      <c r="A164" s="84" t="s">
        <v>238</v>
      </c>
      <c r="B164" s="85"/>
      <c r="C164" s="85"/>
      <c r="D164" s="85"/>
      <c r="E164" s="3"/>
      <c r="F164" s="10">
        <v>887</v>
      </c>
      <c r="G164" s="11" t="s">
        <v>42</v>
      </c>
      <c r="H164" s="11" t="s">
        <v>179</v>
      </c>
      <c r="I164" s="11"/>
      <c r="J164" s="14"/>
      <c r="K164" s="67">
        <f>K165+K167</f>
        <v>15195.5</v>
      </c>
      <c r="L164" s="67">
        <f>L165+L167</f>
        <v>271.4</v>
      </c>
      <c r="M164" s="64">
        <f t="shared" si="5"/>
        <v>14924.1</v>
      </c>
    </row>
    <row r="165" spans="1:13" s="8" customFormat="1" ht="30" customHeight="1">
      <c r="A165" s="94" t="s">
        <v>185</v>
      </c>
      <c r="B165" s="95"/>
      <c r="C165" s="95"/>
      <c r="D165" s="95"/>
      <c r="E165" s="3"/>
      <c r="F165" s="16">
        <v>887</v>
      </c>
      <c r="G165" s="17" t="s">
        <v>42</v>
      </c>
      <c r="H165" s="17" t="s">
        <v>179</v>
      </c>
      <c r="I165" s="17" t="s">
        <v>64</v>
      </c>
      <c r="J165" s="14"/>
      <c r="K165" s="58">
        <f>K166</f>
        <v>15195.5</v>
      </c>
      <c r="L165" s="68">
        <f>L166</f>
        <v>271.4</v>
      </c>
      <c r="M165" s="64">
        <f t="shared" si="5"/>
        <v>14924.1</v>
      </c>
    </row>
    <row r="166" spans="1:13" ht="15">
      <c r="A166" s="94" t="s">
        <v>170</v>
      </c>
      <c r="B166" s="95"/>
      <c r="C166" s="95"/>
      <c r="D166" s="95"/>
      <c r="E166" s="31"/>
      <c r="F166" s="16">
        <v>887</v>
      </c>
      <c r="G166" s="17" t="s">
        <v>42</v>
      </c>
      <c r="H166" s="17" t="s">
        <v>179</v>
      </c>
      <c r="I166" s="17" t="s">
        <v>90</v>
      </c>
      <c r="J166" s="18" t="s">
        <v>8</v>
      </c>
      <c r="K166" s="58">
        <v>15195.5</v>
      </c>
      <c r="L166" s="58">
        <v>271.4</v>
      </c>
      <c r="M166" s="64">
        <f t="shared" si="5"/>
        <v>14924.1</v>
      </c>
    </row>
    <row r="167" spans="1:13" ht="15">
      <c r="A167" s="134" t="s">
        <v>263</v>
      </c>
      <c r="B167" s="92"/>
      <c r="C167" s="92"/>
      <c r="D167" s="92"/>
      <c r="E167" s="31"/>
      <c r="F167" s="16">
        <v>887</v>
      </c>
      <c r="G167" s="17" t="s">
        <v>42</v>
      </c>
      <c r="H167" s="17" t="s">
        <v>179</v>
      </c>
      <c r="I167" s="17" t="s">
        <v>73</v>
      </c>
      <c r="J167" s="18"/>
      <c r="K167" s="58">
        <f>K168</f>
        <v>0</v>
      </c>
      <c r="L167" s="58">
        <f>L168</f>
        <v>0</v>
      </c>
      <c r="M167" s="64"/>
    </row>
    <row r="168" spans="1:13" ht="15">
      <c r="A168" s="134" t="s">
        <v>175</v>
      </c>
      <c r="B168" s="92"/>
      <c r="C168" s="92"/>
      <c r="D168" s="92"/>
      <c r="E168" s="31"/>
      <c r="F168" s="16">
        <v>887</v>
      </c>
      <c r="G168" s="17" t="s">
        <v>42</v>
      </c>
      <c r="H168" s="17" t="s">
        <v>179</v>
      </c>
      <c r="I168" s="17" t="s">
        <v>174</v>
      </c>
      <c r="J168" s="18"/>
      <c r="K168" s="58">
        <v>0</v>
      </c>
      <c r="L168" s="58">
        <v>0</v>
      </c>
      <c r="M168" s="64"/>
    </row>
    <row r="169" spans="1:13" ht="54" customHeight="1">
      <c r="A169" s="84" t="s">
        <v>276</v>
      </c>
      <c r="B169" s="85"/>
      <c r="C169" s="85"/>
      <c r="D169" s="85"/>
      <c r="E169" s="3"/>
      <c r="F169" s="10">
        <v>887</v>
      </c>
      <c r="G169" s="11" t="s">
        <v>42</v>
      </c>
      <c r="H169" s="11" t="s">
        <v>158</v>
      </c>
      <c r="I169" s="11"/>
      <c r="J169" s="14"/>
      <c r="K169" s="67">
        <f>K170</f>
        <v>326.6</v>
      </c>
      <c r="L169" s="67">
        <f>L170</f>
        <v>4.9</v>
      </c>
      <c r="M169" s="64">
        <f t="shared" si="5"/>
        <v>321.70000000000005</v>
      </c>
    </row>
    <row r="170" spans="1:13" ht="15" customHeight="1">
      <c r="A170" s="94" t="s">
        <v>185</v>
      </c>
      <c r="B170" s="95"/>
      <c r="C170" s="95"/>
      <c r="D170" s="95"/>
      <c r="E170" s="3"/>
      <c r="F170" s="16">
        <v>887</v>
      </c>
      <c r="G170" s="17" t="s">
        <v>42</v>
      </c>
      <c r="H170" s="17" t="s">
        <v>158</v>
      </c>
      <c r="I170" s="17" t="s">
        <v>64</v>
      </c>
      <c r="J170" s="14"/>
      <c r="K170" s="58">
        <f>K171</f>
        <v>326.6</v>
      </c>
      <c r="L170" s="58">
        <f>L171</f>
        <v>4.9</v>
      </c>
      <c r="M170" s="64">
        <f t="shared" si="5"/>
        <v>321.70000000000005</v>
      </c>
    </row>
    <row r="171" spans="1:13" ht="15" customHeight="1">
      <c r="A171" s="94" t="s">
        <v>170</v>
      </c>
      <c r="B171" s="95"/>
      <c r="C171" s="95"/>
      <c r="D171" s="95"/>
      <c r="E171" s="31"/>
      <c r="F171" s="16">
        <v>887</v>
      </c>
      <c r="G171" s="17" t="s">
        <v>42</v>
      </c>
      <c r="H171" s="17" t="s">
        <v>158</v>
      </c>
      <c r="I171" s="17" t="s">
        <v>90</v>
      </c>
      <c r="J171" s="18" t="s">
        <v>12</v>
      </c>
      <c r="K171" s="58">
        <v>326.6</v>
      </c>
      <c r="L171" s="58">
        <v>4.9</v>
      </c>
      <c r="M171" s="64">
        <f t="shared" si="5"/>
        <v>321.70000000000005</v>
      </c>
    </row>
    <row r="172" spans="1:14" s="7" customFormat="1" ht="67.5" customHeight="1">
      <c r="A172" s="84" t="s">
        <v>262</v>
      </c>
      <c r="B172" s="85"/>
      <c r="C172" s="85"/>
      <c r="D172" s="85"/>
      <c r="E172" s="3"/>
      <c r="F172" s="10">
        <v>887</v>
      </c>
      <c r="G172" s="11" t="s">
        <v>42</v>
      </c>
      <c r="H172" s="11" t="s">
        <v>261</v>
      </c>
      <c r="I172" s="11"/>
      <c r="J172" s="14"/>
      <c r="K172" s="67">
        <f>K173</f>
        <v>350</v>
      </c>
      <c r="L172" s="67">
        <f>L173</f>
        <v>0</v>
      </c>
      <c r="M172" s="64">
        <f t="shared" si="5"/>
        <v>350</v>
      </c>
      <c r="N172" s="6"/>
    </row>
    <row r="173" spans="1:14" s="7" customFormat="1" ht="33" customHeight="1">
      <c r="A173" s="94" t="s">
        <v>185</v>
      </c>
      <c r="B173" s="95"/>
      <c r="C173" s="95"/>
      <c r="D173" s="95"/>
      <c r="E173" s="3"/>
      <c r="F173" s="16">
        <v>887</v>
      </c>
      <c r="G173" s="17" t="s">
        <v>42</v>
      </c>
      <c r="H173" s="17" t="s">
        <v>261</v>
      </c>
      <c r="I173" s="17" t="s">
        <v>64</v>
      </c>
      <c r="J173" s="14"/>
      <c r="K173" s="58">
        <f>K174</f>
        <v>350</v>
      </c>
      <c r="L173" s="58">
        <f>L174</f>
        <v>0</v>
      </c>
      <c r="M173" s="64">
        <f t="shared" si="5"/>
        <v>350</v>
      </c>
      <c r="N173" s="6"/>
    </row>
    <row r="174" spans="1:13" ht="30.75" customHeight="1">
      <c r="A174" s="94" t="s">
        <v>170</v>
      </c>
      <c r="B174" s="95"/>
      <c r="C174" s="95"/>
      <c r="D174" s="95"/>
      <c r="E174" s="31"/>
      <c r="F174" s="16">
        <v>887</v>
      </c>
      <c r="G174" s="17" t="s">
        <v>42</v>
      </c>
      <c r="H174" s="17" t="s">
        <v>261</v>
      </c>
      <c r="I174" s="17" t="s">
        <v>90</v>
      </c>
      <c r="J174" s="18" t="s">
        <v>12</v>
      </c>
      <c r="K174" s="58">
        <v>350</v>
      </c>
      <c r="L174" s="58">
        <v>0</v>
      </c>
      <c r="M174" s="64">
        <f t="shared" si="5"/>
        <v>350</v>
      </c>
    </row>
    <row r="175" spans="1:13" ht="37.5" customHeight="1">
      <c r="A175" s="106" t="s">
        <v>197</v>
      </c>
      <c r="B175" s="107"/>
      <c r="C175" s="107"/>
      <c r="D175" s="107"/>
      <c r="E175" s="31"/>
      <c r="F175" s="10">
        <v>887</v>
      </c>
      <c r="G175" s="11" t="s">
        <v>42</v>
      </c>
      <c r="H175" s="11" t="s">
        <v>156</v>
      </c>
      <c r="I175" s="11"/>
      <c r="J175" s="14"/>
      <c r="K175" s="67">
        <f>K176+K182+K187+K194</f>
        <v>4201</v>
      </c>
      <c r="L175" s="67">
        <f>L176+L182+L187+L194</f>
        <v>772</v>
      </c>
      <c r="M175" s="64">
        <f t="shared" si="5"/>
        <v>3429</v>
      </c>
    </row>
    <row r="176" spans="1:13" ht="33" customHeight="1" hidden="1">
      <c r="A176" s="106" t="s">
        <v>239</v>
      </c>
      <c r="B176" s="107"/>
      <c r="C176" s="107"/>
      <c r="D176" s="107"/>
      <c r="E176" s="3"/>
      <c r="F176" s="10">
        <v>887</v>
      </c>
      <c r="G176" s="11" t="s">
        <v>42</v>
      </c>
      <c r="H176" s="11" t="s">
        <v>157</v>
      </c>
      <c r="I176" s="11"/>
      <c r="J176" s="14"/>
      <c r="K176" s="67">
        <f>K177</f>
        <v>0</v>
      </c>
      <c r="L176" s="67">
        <f>L177</f>
        <v>0</v>
      </c>
      <c r="M176" s="64">
        <f t="shared" si="5"/>
        <v>0</v>
      </c>
    </row>
    <row r="177" spans="1:13" ht="24.75" customHeight="1" hidden="1">
      <c r="A177" s="94" t="s">
        <v>185</v>
      </c>
      <c r="B177" s="95"/>
      <c r="C177" s="95"/>
      <c r="D177" s="95"/>
      <c r="E177" s="3"/>
      <c r="F177" s="16">
        <v>887</v>
      </c>
      <c r="G177" s="17" t="s">
        <v>42</v>
      </c>
      <c r="H177" s="17" t="s">
        <v>157</v>
      </c>
      <c r="I177" s="17" t="s">
        <v>64</v>
      </c>
      <c r="J177" s="14"/>
      <c r="K177" s="58">
        <f>K178+K180</f>
        <v>0</v>
      </c>
      <c r="L177" s="58">
        <f>L178+L180</f>
        <v>0</v>
      </c>
      <c r="M177" s="64">
        <f t="shared" si="5"/>
        <v>0</v>
      </c>
    </row>
    <row r="178" spans="1:13" ht="28.5" customHeight="1" hidden="1">
      <c r="A178" s="94" t="s">
        <v>170</v>
      </c>
      <c r="B178" s="95"/>
      <c r="C178" s="95"/>
      <c r="D178" s="95"/>
      <c r="E178" s="31"/>
      <c r="F178" s="16">
        <v>887</v>
      </c>
      <c r="G178" s="17" t="s">
        <v>42</v>
      </c>
      <c r="H178" s="17" t="s">
        <v>157</v>
      </c>
      <c r="I178" s="17" t="s">
        <v>90</v>
      </c>
      <c r="J178" s="18" t="s">
        <v>8</v>
      </c>
      <c r="K178" s="58">
        <v>0</v>
      </c>
      <c r="L178" s="58">
        <v>0</v>
      </c>
      <c r="M178" s="64">
        <f t="shared" si="5"/>
        <v>0</v>
      </c>
    </row>
    <row r="179" spans="1:13" ht="15" customHeight="1" hidden="1">
      <c r="A179" s="87" t="s">
        <v>11</v>
      </c>
      <c r="B179" s="88"/>
      <c r="C179" s="88"/>
      <c r="D179" s="88"/>
      <c r="E179" s="15"/>
      <c r="F179" s="16">
        <v>887</v>
      </c>
      <c r="G179" s="17" t="s">
        <v>42</v>
      </c>
      <c r="H179" s="17" t="s">
        <v>157</v>
      </c>
      <c r="I179" s="17" t="s">
        <v>90</v>
      </c>
      <c r="J179" s="18" t="s">
        <v>12</v>
      </c>
      <c r="K179" s="58"/>
      <c r="L179" s="58"/>
      <c r="M179" s="64">
        <f t="shared" si="5"/>
        <v>0</v>
      </c>
    </row>
    <row r="180" spans="1:13" ht="15" customHeight="1" hidden="1">
      <c r="A180" s="101" t="s">
        <v>17</v>
      </c>
      <c r="B180" s="102"/>
      <c r="C180" s="102"/>
      <c r="D180" s="102"/>
      <c r="E180" s="15"/>
      <c r="F180" s="16">
        <v>887</v>
      </c>
      <c r="G180" s="17" t="s">
        <v>42</v>
      </c>
      <c r="H180" s="17" t="s">
        <v>44</v>
      </c>
      <c r="I180" s="17" t="s">
        <v>90</v>
      </c>
      <c r="J180" s="18" t="s">
        <v>18</v>
      </c>
      <c r="K180" s="58"/>
      <c r="L180" s="58"/>
      <c r="M180" s="64">
        <f t="shared" si="5"/>
        <v>0</v>
      </c>
    </row>
    <row r="181" spans="1:13" ht="6" customHeight="1" hidden="1">
      <c r="A181" s="87" t="s">
        <v>24</v>
      </c>
      <c r="B181" s="88"/>
      <c r="C181" s="88"/>
      <c r="D181" s="88"/>
      <c r="E181" s="89"/>
      <c r="F181" s="16">
        <v>887</v>
      </c>
      <c r="G181" s="17" t="s">
        <v>42</v>
      </c>
      <c r="H181" s="17" t="s">
        <v>157</v>
      </c>
      <c r="I181" s="17" t="s">
        <v>90</v>
      </c>
      <c r="J181" s="18" t="s">
        <v>19</v>
      </c>
      <c r="K181" s="58"/>
      <c r="L181" s="58"/>
      <c r="M181" s="64">
        <f t="shared" si="5"/>
        <v>0</v>
      </c>
    </row>
    <row r="182" spans="1:13" ht="42" customHeight="1">
      <c r="A182" s="135" t="s">
        <v>240</v>
      </c>
      <c r="B182" s="136"/>
      <c r="C182" s="136"/>
      <c r="D182" s="136"/>
      <c r="E182" s="3"/>
      <c r="F182" s="10">
        <v>887</v>
      </c>
      <c r="G182" s="11" t="s">
        <v>42</v>
      </c>
      <c r="H182" s="11" t="s">
        <v>155</v>
      </c>
      <c r="I182" s="11"/>
      <c r="J182" s="14"/>
      <c r="K182" s="67">
        <f>K183</f>
        <v>2401</v>
      </c>
      <c r="L182" s="67">
        <f>L183</f>
        <v>37.1</v>
      </c>
      <c r="M182" s="64">
        <f t="shared" si="5"/>
        <v>2363.9</v>
      </c>
    </row>
    <row r="183" spans="1:13" ht="27" customHeight="1">
      <c r="A183" s="94" t="s">
        <v>185</v>
      </c>
      <c r="B183" s="95"/>
      <c r="C183" s="95"/>
      <c r="D183" s="95"/>
      <c r="E183" s="3"/>
      <c r="F183" s="16">
        <v>887</v>
      </c>
      <c r="G183" s="17" t="s">
        <v>42</v>
      </c>
      <c r="H183" s="17" t="s">
        <v>155</v>
      </c>
      <c r="I183" s="17" t="s">
        <v>64</v>
      </c>
      <c r="J183" s="18"/>
      <c r="K183" s="58">
        <f>K184</f>
        <v>2401</v>
      </c>
      <c r="L183" s="58">
        <f>L184</f>
        <v>37.1</v>
      </c>
      <c r="M183" s="64">
        <f t="shared" si="5"/>
        <v>2363.9</v>
      </c>
    </row>
    <row r="184" spans="1:13" ht="25.5" customHeight="1">
      <c r="A184" s="94" t="s">
        <v>170</v>
      </c>
      <c r="B184" s="95"/>
      <c r="C184" s="95"/>
      <c r="D184" s="95"/>
      <c r="E184" s="26"/>
      <c r="F184" s="16">
        <v>887</v>
      </c>
      <c r="G184" s="17" t="s">
        <v>42</v>
      </c>
      <c r="H184" s="17" t="s">
        <v>155</v>
      </c>
      <c r="I184" s="17" t="s">
        <v>90</v>
      </c>
      <c r="J184" s="18" t="s">
        <v>12</v>
      </c>
      <c r="K184" s="58">
        <v>2401</v>
      </c>
      <c r="L184" s="68">
        <v>37.1</v>
      </c>
      <c r="M184" s="64">
        <f t="shared" si="5"/>
        <v>2363.9</v>
      </c>
    </row>
    <row r="185" spans="1:13" ht="15" customHeight="1" hidden="1">
      <c r="A185" s="91" t="s">
        <v>17</v>
      </c>
      <c r="B185" s="92"/>
      <c r="C185" s="92"/>
      <c r="D185" s="92"/>
      <c r="E185" s="26"/>
      <c r="F185" s="16">
        <v>887</v>
      </c>
      <c r="G185" s="17" t="s">
        <v>42</v>
      </c>
      <c r="H185" s="17" t="s">
        <v>155</v>
      </c>
      <c r="I185" s="17" t="s">
        <v>90</v>
      </c>
      <c r="J185" s="18" t="s">
        <v>18</v>
      </c>
      <c r="K185" s="58"/>
      <c r="L185" s="68"/>
      <c r="M185" s="64">
        <f t="shared" si="5"/>
        <v>0</v>
      </c>
    </row>
    <row r="186" spans="1:13" ht="15" customHeight="1" hidden="1">
      <c r="A186" s="91" t="s">
        <v>24</v>
      </c>
      <c r="B186" s="92"/>
      <c r="C186" s="92"/>
      <c r="D186" s="92"/>
      <c r="E186" s="26"/>
      <c r="F186" s="16">
        <v>887</v>
      </c>
      <c r="G186" s="17" t="s">
        <v>42</v>
      </c>
      <c r="H186" s="17" t="s">
        <v>155</v>
      </c>
      <c r="I186" s="17" t="s">
        <v>90</v>
      </c>
      <c r="J186" s="18" t="s">
        <v>19</v>
      </c>
      <c r="K186" s="58"/>
      <c r="L186" s="68"/>
      <c r="M186" s="64">
        <f t="shared" si="5"/>
        <v>0</v>
      </c>
    </row>
    <row r="187" spans="1:14" s="7" customFormat="1" ht="93" customHeight="1">
      <c r="A187" s="84" t="s">
        <v>241</v>
      </c>
      <c r="B187" s="85"/>
      <c r="C187" s="85"/>
      <c r="D187" s="85"/>
      <c r="E187" s="86"/>
      <c r="F187" s="10">
        <v>887</v>
      </c>
      <c r="G187" s="11" t="s">
        <v>42</v>
      </c>
      <c r="H187" s="11" t="s">
        <v>154</v>
      </c>
      <c r="I187" s="11"/>
      <c r="J187" s="14"/>
      <c r="K187" s="67">
        <f>K188</f>
        <v>1800</v>
      </c>
      <c r="L187" s="69">
        <f>L188</f>
        <v>734.9</v>
      </c>
      <c r="M187" s="64">
        <f t="shared" si="5"/>
        <v>1065.1</v>
      </c>
      <c r="N187" s="6"/>
    </row>
    <row r="188" spans="1:14" s="7" customFormat="1" ht="30" customHeight="1">
      <c r="A188" s="94" t="s">
        <v>185</v>
      </c>
      <c r="B188" s="95"/>
      <c r="C188" s="95"/>
      <c r="D188" s="95"/>
      <c r="E188" s="2"/>
      <c r="F188" s="16">
        <v>887</v>
      </c>
      <c r="G188" s="17" t="s">
        <v>42</v>
      </c>
      <c r="H188" s="17" t="s">
        <v>154</v>
      </c>
      <c r="I188" s="17" t="s">
        <v>64</v>
      </c>
      <c r="J188" s="18"/>
      <c r="K188" s="58">
        <f>K189+K191</f>
        <v>1800</v>
      </c>
      <c r="L188" s="68">
        <f>L189+L191</f>
        <v>734.9</v>
      </c>
      <c r="M188" s="64">
        <f t="shared" si="5"/>
        <v>1065.1</v>
      </c>
      <c r="N188" s="6"/>
    </row>
    <row r="189" spans="1:13" ht="27" customHeight="1">
      <c r="A189" s="94" t="s">
        <v>170</v>
      </c>
      <c r="B189" s="95"/>
      <c r="C189" s="95"/>
      <c r="D189" s="95"/>
      <c r="E189" s="15"/>
      <c r="F189" s="16">
        <v>887</v>
      </c>
      <c r="G189" s="17" t="s">
        <v>42</v>
      </c>
      <c r="H189" s="17" t="s">
        <v>154</v>
      </c>
      <c r="I189" s="17" t="s">
        <v>90</v>
      </c>
      <c r="J189" s="18" t="s">
        <v>8</v>
      </c>
      <c r="K189" s="68">
        <v>1800</v>
      </c>
      <c r="L189" s="68">
        <v>734.9</v>
      </c>
      <c r="M189" s="64">
        <f t="shared" si="5"/>
        <v>1065.1</v>
      </c>
    </row>
    <row r="190" spans="1:14" s="7" customFormat="1" ht="12.75" customHeight="1" hidden="1">
      <c r="A190" s="87" t="s">
        <v>11</v>
      </c>
      <c r="B190" s="88"/>
      <c r="C190" s="88"/>
      <c r="D190" s="88"/>
      <c r="E190" s="15"/>
      <c r="F190" s="16">
        <v>887</v>
      </c>
      <c r="G190" s="17" t="s">
        <v>42</v>
      </c>
      <c r="H190" s="17" t="s">
        <v>154</v>
      </c>
      <c r="I190" s="17" t="s">
        <v>90</v>
      </c>
      <c r="J190" s="18" t="s">
        <v>12</v>
      </c>
      <c r="K190" s="58"/>
      <c r="L190" s="67"/>
      <c r="M190" s="64">
        <f t="shared" si="5"/>
        <v>0</v>
      </c>
      <c r="N190" s="6"/>
    </row>
    <row r="191" spans="1:13" ht="16.5" customHeight="1" hidden="1">
      <c r="A191" s="91" t="s">
        <v>17</v>
      </c>
      <c r="B191" s="92"/>
      <c r="C191" s="92"/>
      <c r="D191" s="92"/>
      <c r="E191" s="15"/>
      <c r="F191" s="16">
        <v>887</v>
      </c>
      <c r="G191" s="17" t="s">
        <v>42</v>
      </c>
      <c r="H191" s="17" t="s">
        <v>154</v>
      </c>
      <c r="I191" s="17" t="s">
        <v>90</v>
      </c>
      <c r="J191" s="18" t="s">
        <v>18</v>
      </c>
      <c r="K191" s="58"/>
      <c r="L191" s="58"/>
      <c r="M191" s="64">
        <f t="shared" si="5"/>
        <v>0</v>
      </c>
    </row>
    <row r="192" spans="1:13" ht="16.5" customHeight="1" hidden="1">
      <c r="A192" s="91" t="s">
        <v>24</v>
      </c>
      <c r="B192" s="92"/>
      <c r="C192" s="92"/>
      <c r="D192" s="92"/>
      <c r="E192" s="15"/>
      <c r="F192" s="16">
        <v>887</v>
      </c>
      <c r="G192" s="17" t="s">
        <v>42</v>
      </c>
      <c r="H192" s="17" t="s">
        <v>154</v>
      </c>
      <c r="I192" s="17" t="s">
        <v>90</v>
      </c>
      <c r="J192" s="18" t="s">
        <v>19</v>
      </c>
      <c r="K192" s="58"/>
      <c r="L192" s="58"/>
      <c r="M192" s="64">
        <f t="shared" si="5"/>
        <v>0</v>
      </c>
    </row>
    <row r="193" spans="1:14" s="7" customFormat="1" ht="17.25" customHeight="1" hidden="1">
      <c r="A193" s="87" t="s">
        <v>20</v>
      </c>
      <c r="B193" s="88"/>
      <c r="C193" s="88"/>
      <c r="D193" s="88"/>
      <c r="E193" s="89"/>
      <c r="F193" s="16">
        <v>887</v>
      </c>
      <c r="G193" s="17" t="s">
        <v>42</v>
      </c>
      <c r="H193" s="17" t="s">
        <v>154</v>
      </c>
      <c r="I193" s="17" t="s">
        <v>90</v>
      </c>
      <c r="J193" s="18" t="s">
        <v>21</v>
      </c>
      <c r="K193" s="58"/>
      <c r="L193" s="67"/>
      <c r="M193" s="64">
        <f t="shared" si="5"/>
        <v>0</v>
      </c>
      <c r="N193" s="6"/>
    </row>
    <row r="194" spans="1:14" s="7" customFormat="1" ht="48" customHeight="1" hidden="1">
      <c r="A194" s="84" t="s">
        <v>215</v>
      </c>
      <c r="B194" s="85"/>
      <c r="C194" s="85"/>
      <c r="D194" s="85"/>
      <c r="E194" s="86"/>
      <c r="F194" s="10">
        <v>887</v>
      </c>
      <c r="G194" s="11" t="s">
        <v>42</v>
      </c>
      <c r="H194" s="11" t="s">
        <v>214</v>
      </c>
      <c r="I194" s="11"/>
      <c r="J194" s="14"/>
      <c r="K194" s="67">
        <f>K195</f>
        <v>0</v>
      </c>
      <c r="L194" s="67"/>
      <c r="M194" s="64">
        <f t="shared" si="5"/>
        <v>0</v>
      </c>
      <c r="N194" s="6"/>
    </row>
    <row r="195" spans="1:14" s="7" customFormat="1" ht="33" customHeight="1" hidden="1">
      <c r="A195" s="94" t="s">
        <v>185</v>
      </c>
      <c r="B195" s="95"/>
      <c r="C195" s="95"/>
      <c r="D195" s="95"/>
      <c r="E195" s="2"/>
      <c r="F195" s="16">
        <v>887</v>
      </c>
      <c r="G195" s="17" t="s">
        <v>42</v>
      </c>
      <c r="H195" s="17" t="s">
        <v>214</v>
      </c>
      <c r="I195" s="17" t="s">
        <v>64</v>
      </c>
      <c r="J195" s="18"/>
      <c r="K195" s="58">
        <f>K196</f>
        <v>0</v>
      </c>
      <c r="L195" s="67"/>
      <c r="M195" s="64">
        <f t="shared" si="5"/>
        <v>0</v>
      </c>
      <c r="N195" s="6"/>
    </row>
    <row r="196" spans="1:13" ht="33" customHeight="1" hidden="1">
      <c r="A196" s="94" t="s">
        <v>170</v>
      </c>
      <c r="B196" s="95"/>
      <c r="C196" s="95"/>
      <c r="D196" s="95"/>
      <c r="E196" s="15"/>
      <c r="F196" s="16">
        <v>887</v>
      </c>
      <c r="G196" s="17" t="s">
        <v>42</v>
      </c>
      <c r="H196" s="17" t="s">
        <v>214</v>
      </c>
      <c r="I196" s="17" t="s">
        <v>90</v>
      </c>
      <c r="J196" s="18" t="s">
        <v>8</v>
      </c>
      <c r="K196" s="58">
        <v>0</v>
      </c>
      <c r="L196" s="58"/>
      <c r="M196" s="64">
        <f t="shared" si="5"/>
        <v>0</v>
      </c>
    </row>
    <row r="197" spans="1:14" s="39" customFormat="1" ht="33" customHeight="1">
      <c r="A197" s="125" t="s">
        <v>38</v>
      </c>
      <c r="B197" s="126"/>
      <c r="C197" s="126"/>
      <c r="D197" s="126"/>
      <c r="E197" s="15"/>
      <c r="F197" s="10">
        <v>887</v>
      </c>
      <c r="G197" s="11" t="s">
        <v>39</v>
      </c>
      <c r="H197" s="12"/>
      <c r="I197" s="11"/>
      <c r="J197" s="14"/>
      <c r="K197" s="67">
        <f>K199+K201+K212</f>
        <v>5833.8</v>
      </c>
      <c r="L197" s="67">
        <f>L199+L201+L212</f>
        <v>1268.3</v>
      </c>
      <c r="M197" s="64">
        <f t="shared" si="5"/>
        <v>4565.5</v>
      </c>
      <c r="N197" s="38"/>
    </row>
    <row r="198" spans="1:14" s="39" customFormat="1" ht="31.5" customHeight="1">
      <c r="A198" s="135" t="s">
        <v>277</v>
      </c>
      <c r="B198" s="136"/>
      <c r="C198" s="136"/>
      <c r="D198" s="136"/>
      <c r="E198" s="137"/>
      <c r="F198" s="10">
        <v>887</v>
      </c>
      <c r="G198" s="11" t="s">
        <v>106</v>
      </c>
      <c r="H198" s="12" t="s">
        <v>152</v>
      </c>
      <c r="I198" s="11"/>
      <c r="J198" s="14"/>
      <c r="K198" s="67">
        <f>K199</f>
        <v>126</v>
      </c>
      <c r="L198" s="67">
        <f>L199</f>
        <v>0</v>
      </c>
      <c r="M198" s="64">
        <f t="shared" si="5"/>
        <v>126</v>
      </c>
      <c r="N198" s="38"/>
    </row>
    <row r="199" spans="1:14" s="39" customFormat="1" ht="28.5" customHeight="1">
      <c r="A199" s="94" t="s">
        <v>186</v>
      </c>
      <c r="B199" s="95"/>
      <c r="C199" s="95"/>
      <c r="D199" s="95"/>
      <c r="E199" s="31"/>
      <c r="F199" s="16">
        <v>887</v>
      </c>
      <c r="G199" s="17" t="s">
        <v>106</v>
      </c>
      <c r="H199" s="28" t="s">
        <v>153</v>
      </c>
      <c r="I199" s="17" t="s">
        <v>64</v>
      </c>
      <c r="J199" s="18"/>
      <c r="K199" s="58">
        <f>K200</f>
        <v>126</v>
      </c>
      <c r="L199" s="58">
        <f>L200</f>
        <v>0</v>
      </c>
      <c r="M199" s="64">
        <f t="shared" si="5"/>
        <v>126</v>
      </c>
      <c r="N199" s="38"/>
    </row>
    <row r="200" spans="1:14" s="39" customFormat="1" ht="27.75" customHeight="1">
      <c r="A200" s="94" t="s">
        <v>170</v>
      </c>
      <c r="B200" s="95"/>
      <c r="C200" s="95"/>
      <c r="D200" s="95"/>
      <c r="E200" s="15"/>
      <c r="F200" s="16">
        <v>887</v>
      </c>
      <c r="G200" s="17" t="s">
        <v>106</v>
      </c>
      <c r="H200" s="28" t="s">
        <v>153</v>
      </c>
      <c r="I200" s="17" t="s">
        <v>90</v>
      </c>
      <c r="J200" s="18" t="s">
        <v>12</v>
      </c>
      <c r="K200" s="58">
        <v>126</v>
      </c>
      <c r="L200" s="58">
        <v>0</v>
      </c>
      <c r="M200" s="64">
        <f t="shared" si="5"/>
        <v>126</v>
      </c>
      <c r="N200" s="38"/>
    </row>
    <row r="201" spans="1:13" ht="45.75" customHeight="1">
      <c r="A201" s="84" t="s">
        <v>200</v>
      </c>
      <c r="B201" s="85"/>
      <c r="C201" s="85"/>
      <c r="D201" s="85"/>
      <c r="E201" s="86"/>
      <c r="F201" s="10">
        <v>887</v>
      </c>
      <c r="G201" s="11" t="s">
        <v>25</v>
      </c>
      <c r="H201" s="11" t="s">
        <v>144</v>
      </c>
      <c r="I201" s="11" t="s">
        <v>72</v>
      </c>
      <c r="J201" s="14"/>
      <c r="K201" s="67">
        <f>K202+K205+K208</f>
        <v>5700</v>
      </c>
      <c r="L201" s="67">
        <f>L202+L205+L208</f>
        <v>1268.3</v>
      </c>
      <c r="M201" s="64">
        <f t="shared" si="5"/>
        <v>4431.7</v>
      </c>
    </row>
    <row r="202" spans="1:13" ht="24" customHeight="1">
      <c r="A202" s="94" t="s">
        <v>86</v>
      </c>
      <c r="B202" s="95"/>
      <c r="C202" s="95"/>
      <c r="D202" s="95"/>
      <c r="E202" s="96"/>
      <c r="F202" s="16">
        <v>887</v>
      </c>
      <c r="G202" s="17" t="s">
        <v>25</v>
      </c>
      <c r="H202" s="17" t="s">
        <v>144</v>
      </c>
      <c r="I202" s="17" t="s">
        <v>87</v>
      </c>
      <c r="J202" s="18" t="s">
        <v>4</v>
      </c>
      <c r="K202" s="58">
        <f>K203+K204</f>
        <v>3846</v>
      </c>
      <c r="L202" s="58">
        <f>L203+L204</f>
        <v>968.8</v>
      </c>
      <c r="M202" s="64">
        <f t="shared" si="5"/>
        <v>2877.2</v>
      </c>
    </row>
    <row r="203" spans="1:13" ht="22.5" customHeight="1">
      <c r="A203" s="138" t="s">
        <v>187</v>
      </c>
      <c r="B203" s="138"/>
      <c r="C203" s="138"/>
      <c r="D203" s="138"/>
      <c r="E203" s="138"/>
      <c r="F203" s="16">
        <v>887</v>
      </c>
      <c r="G203" s="17" t="s">
        <v>25</v>
      </c>
      <c r="H203" s="17" t="s">
        <v>144</v>
      </c>
      <c r="I203" s="17" t="s">
        <v>96</v>
      </c>
      <c r="J203" s="18" t="s">
        <v>5</v>
      </c>
      <c r="K203" s="68">
        <v>2953.9</v>
      </c>
      <c r="L203" s="68">
        <v>744.1</v>
      </c>
      <c r="M203" s="64">
        <f t="shared" si="5"/>
        <v>2209.8</v>
      </c>
    </row>
    <row r="204" spans="1:13" ht="27.75" customHeight="1">
      <c r="A204" s="94" t="s">
        <v>176</v>
      </c>
      <c r="B204" s="95"/>
      <c r="C204" s="95"/>
      <c r="D204" s="95"/>
      <c r="E204" s="96"/>
      <c r="F204" s="16">
        <v>887</v>
      </c>
      <c r="G204" s="17" t="s">
        <v>25</v>
      </c>
      <c r="H204" s="17" t="s">
        <v>144</v>
      </c>
      <c r="I204" s="17" t="s">
        <v>145</v>
      </c>
      <c r="J204" s="18" t="s">
        <v>6</v>
      </c>
      <c r="K204" s="68">
        <v>892.1</v>
      </c>
      <c r="L204" s="68">
        <v>224.7</v>
      </c>
      <c r="M204" s="64">
        <f t="shared" si="5"/>
        <v>667.4000000000001</v>
      </c>
    </row>
    <row r="205" spans="1:13" ht="30" customHeight="1">
      <c r="A205" s="94" t="s">
        <v>185</v>
      </c>
      <c r="B205" s="95"/>
      <c r="C205" s="95"/>
      <c r="D205" s="95"/>
      <c r="E205" s="15"/>
      <c r="F205" s="16">
        <v>887</v>
      </c>
      <c r="G205" s="17" t="s">
        <v>25</v>
      </c>
      <c r="H205" s="17" t="s">
        <v>144</v>
      </c>
      <c r="I205" s="17" t="s">
        <v>64</v>
      </c>
      <c r="J205" s="18"/>
      <c r="K205" s="58">
        <f>K206+K207</f>
        <v>1853.9</v>
      </c>
      <c r="L205" s="58">
        <f>L206+L207</f>
        <v>299.5</v>
      </c>
      <c r="M205" s="64">
        <f aca="true" t="shared" si="6" ref="M205:M252">K205-L205</f>
        <v>1554.4</v>
      </c>
    </row>
    <row r="206" spans="1:13" ht="33" customHeight="1" hidden="1">
      <c r="A206" s="90" t="s">
        <v>169</v>
      </c>
      <c r="B206" s="90"/>
      <c r="C206" s="90"/>
      <c r="D206" s="90"/>
      <c r="E206" s="90"/>
      <c r="F206" s="16">
        <v>887</v>
      </c>
      <c r="G206" s="17" t="s">
        <v>25</v>
      </c>
      <c r="H206" s="17" t="s">
        <v>144</v>
      </c>
      <c r="I206" s="17" t="s">
        <v>65</v>
      </c>
      <c r="J206" s="18" t="s">
        <v>10</v>
      </c>
      <c r="K206" s="58"/>
      <c r="L206" s="58"/>
      <c r="M206" s="64">
        <f t="shared" si="6"/>
        <v>0</v>
      </c>
    </row>
    <row r="207" spans="1:13" ht="30" customHeight="1">
      <c r="A207" s="90" t="s">
        <v>170</v>
      </c>
      <c r="B207" s="90"/>
      <c r="C207" s="90"/>
      <c r="D207" s="90"/>
      <c r="E207" s="90"/>
      <c r="F207" s="16">
        <v>887</v>
      </c>
      <c r="G207" s="17" t="s">
        <v>25</v>
      </c>
      <c r="H207" s="17" t="s">
        <v>144</v>
      </c>
      <c r="I207" s="17" t="s">
        <v>90</v>
      </c>
      <c r="J207" s="18" t="s">
        <v>27</v>
      </c>
      <c r="K207" s="58">
        <v>1853.9</v>
      </c>
      <c r="L207" s="58">
        <v>299.5</v>
      </c>
      <c r="M207" s="64">
        <f t="shared" si="6"/>
        <v>1554.4</v>
      </c>
    </row>
    <row r="208" spans="1:13" ht="21" customHeight="1">
      <c r="A208" s="101" t="s">
        <v>77</v>
      </c>
      <c r="B208" s="102"/>
      <c r="C208" s="102"/>
      <c r="D208" s="102"/>
      <c r="E208" s="22"/>
      <c r="F208" s="16">
        <v>887</v>
      </c>
      <c r="G208" s="17" t="s">
        <v>25</v>
      </c>
      <c r="H208" s="17" t="s">
        <v>144</v>
      </c>
      <c r="I208" s="17" t="s">
        <v>73</v>
      </c>
      <c r="J208" s="24"/>
      <c r="K208" s="58">
        <f>K209+K211</f>
        <v>0.1</v>
      </c>
      <c r="L208" s="58">
        <f>L209+L211</f>
        <v>0</v>
      </c>
      <c r="M208" s="64">
        <f t="shared" si="6"/>
        <v>0.1</v>
      </c>
    </row>
    <row r="209" spans="1:13" ht="18.75" customHeight="1">
      <c r="A209" s="112" t="s">
        <v>173</v>
      </c>
      <c r="B209" s="112"/>
      <c r="C209" s="112"/>
      <c r="D209" s="112"/>
      <c r="E209" s="112"/>
      <c r="F209" s="16">
        <v>887</v>
      </c>
      <c r="G209" s="17" t="s">
        <v>25</v>
      </c>
      <c r="H209" s="17" t="s">
        <v>144</v>
      </c>
      <c r="I209" s="17" t="s">
        <v>91</v>
      </c>
      <c r="J209" s="18" t="s">
        <v>13</v>
      </c>
      <c r="K209" s="58">
        <v>0</v>
      </c>
      <c r="L209" s="58">
        <v>0</v>
      </c>
      <c r="M209" s="64">
        <f t="shared" si="6"/>
        <v>0</v>
      </c>
    </row>
    <row r="210" spans="1:13" ht="20.25" customHeight="1" hidden="1">
      <c r="A210" s="101" t="s">
        <v>77</v>
      </c>
      <c r="B210" s="102"/>
      <c r="C210" s="102"/>
      <c r="D210" s="102"/>
      <c r="E210" s="31"/>
      <c r="F210" s="16">
        <v>887</v>
      </c>
      <c r="G210" s="17" t="s">
        <v>25</v>
      </c>
      <c r="H210" s="17" t="s">
        <v>95</v>
      </c>
      <c r="I210" s="17" t="s">
        <v>73</v>
      </c>
      <c r="J210" s="18"/>
      <c r="K210" s="58">
        <f>K211</f>
        <v>0.1</v>
      </c>
      <c r="L210" s="58"/>
      <c r="M210" s="64">
        <f t="shared" si="6"/>
        <v>0.1</v>
      </c>
    </row>
    <row r="211" spans="1:14" s="7" customFormat="1" ht="22.5" customHeight="1">
      <c r="A211" s="139" t="s">
        <v>175</v>
      </c>
      <c r="B211" s="140"/>
      <c r="C211" s="140"/>
      <c r="D211" s="141"/>
      <c r="E211" s="23"/>
      <c r="F211" s="16">
        <v>887</v>
      </c>
      <c r="G211" s="17" t="s">
        <v>25</v>
      </c>
      <c r="H211" s="17" t="s">
        <v>144</v>
      </c>
      <c r="I211" s="17" t="s">
        <v>174</v>
      </c>
      <c r="J211" s="18" t="s">
        <v>13</v>
      </c>
      <c r="K211" s="58">
        <v>0.1</v>
      </c>
      <c r="L211" s="58">
        <v>0</v>
      </c>
      <c r="M211" s="64">
        <f t="shared" si="6"/>
        <v>0.1</v>
      </c>
      <c r="N211" s="6"/>
    </row>
    <row r="212" spans="1:14" s="7" customFormat="1" ht="22.5" customHeight="1">
      <c r="A212" s="142" t="s">
        <v>253</v>
      </c>
      <c r="B212" s="143"/>
      <c r="C212" s="143"/>
      <c r="D212" s="143"/>
      <c r="E212" s="26"/>
      <c r="F212" s="10">
        <v>887</v>
      </c>
      <c r="G212" s="11" t="s">
        <v>242</v>
      </c>
      <c r="H212" s="11" t="s">
        <v>252</v>
      </c>
      <c r="I212" s="11" t="s">
        <v>72</v>
      </c>
      <c r="J212" s="14"/>
      <c r="K212" s="67">
        <f>K216+K213</f>
        <v>7.800000000000001</v>
      </c>
      <c r="L212" s="67">
        <f>L216+L213</f>
        <v>0</v>
      </c>
      <c r="M212" s="64">
        <f t="shared" si="6"/>
        <v>7.800000000000001</v>
      </c>
      <c r="N212" s="6"/>
    </row>
    <row r="213" spans="1:14" s="7" customFormat="1" ht="22.5" customHeight="1">
      <c r="A213" s="144" t="s">
        <v>244</v>
      </c>
      <c r="B213" s="145"/>
      <c r="C213" s="145"/>
      <c r="D213" s="145"/>
      <c r="E213" s="54"/>
      <c r="F213" s="10">
        <v>887</v>
      </c>
      <c r="G213" s="11" t="s">
        <v>242</v>
      </c>
      <c r="H213" s="12" t="s">
        <v>245</v>
      </c>
      <c r="I213" s="12"/>
      <c r="J213" s="18"/>
      <c r="K213" s="67">
        <f>K214</f>
        <v>2.6</v>
      </c>
      <c r="L213" s="67">
        <f>L214</f>
        <v>0</v>
      </c>
      <c r="M213" s="64">
        <f t="shared" si="6"/>
        <v>2.6</v>
      </c>
      <c r="N213" s="6"/>
    </row>
    <row r="214" spans="1:14" s="7" customFormat="1" ht="22.5" customHeight="1">
      <c r="A214" s="146" t="s">
        <v>183</v>
      </c>
      <c r="B214" s="147"/>
      <c r="C214" s="147"/>
      <c r="D214" s="147"/>
      <c r="E214" s="54"/>
      <c r="F214" s="16">
        <v>887</v>
      </c>
      <c r="G214" s="17" t="s">
        <v>242</v>
      </c>
      <c r="H214" s="28" t="s">
        <v>245</v>
      </c>
      <c r="I214" s="28" t="s">
        <v>64</v>
      </c>
      <c r="J214" s="18"/>
      <c r="K214" s="58">
        <f>K215</f>
        <v>2.6</v>
      </c>
      <c r="L214" s="58">
        <f>L215</f>
        <v>0</v>
      </c>
      <c r="M214" s="64">
        <f t="shared" si="6"/>
        <v>2.6</v>
      </c>
      <c r="N214" s="6"/>
    </row>
    <row r="215" spans="1:14" s="7" customFormat="1" ht="22.5" customHeight="1">
      <c r="A215" s="148" t="s">
        <v>170</v>
      </c>
      <c r="B215" s="149"/>
      <c r="C215" s="149"/>
      <c r="D215" s="149"/>
      <c r="E215" s="55"/>
      <c r="F215" s="16">
        <v>887</v>
      </c>
      <c r="G215" s="17" t="s">
        <v>242</v>
      </c>
      <c r="H215" s="28" t="s">
        <v>245</v>
      </c>
      <c r="I215" s="28" t="s">
        <v>90</v>
      </c>
      <c r="J215" s="18"/>
      <c r="K215" s="58">
        <v>2.6</v>
      </c>
      <c r="L215" s="58">
        <v>0</v>
      </c>
      <c r="M215" s="64">
        <f t="shared" si="6"/>
        <v>2.6</v>
      </c>
      <c r="N215" s="6"/>
    </row>
    <row r="216" spans="1:14" s="7" customFormat="1" ht="78.75" customHeight="1">
      <c r="A216" s="144" t="s">
        <v>278</v>
      </c>
      <c r="B216" s="145"/>
      <c r="C216" s="145"/>
      <c r="D216" s="145"/>
      <c r="E216" s="54"/>
      <c r="F216" s="10">
        <v>887</v>
      </c>
      <c r="G216" s="11" t="s">
        <v>242</v>
      </c>
      <c r="H216" s="12" t="s">
        <v>243</v>
      </c>
      <c r="I216" s="12"/>
      <c r="J216" s="18"/>
      <c r="K216" s="67">
        <f>K217</f>
        <v>5.2</v>
      </c>
      <c r="L216" s="67">
        <f>L217</f>
        <v>0</v>
      </c>
      <c r="M216" s="64">
        <f t="shared" si="6"/>
        <v>5.2</v>
      </c>
      <c r="N216" s="6"/>
    </row>
    <row r="217" spans="1:14" s="7" customFormat="1" ht="26.25" customHeight="1">
      <c r="A217" s="146" t="s">
        <v>183</v>
      </c>
      <c r="B217" s="147"/>
      <c r="C217" s="147"/>
      <c r="D217" s="147"/>
      <c r="E217" s="54"/>
      <c r="F217" s="16">
        <v>887</v>
      </c>
      <c r="G217" s="17" t="s">
        <v>242</v>
      </c>
      <c r="H217" s="28" t="s">
        <v>243</v>
      </c>
      <c r="I217" s="28" t="s">
        <v>64</v>
      </c>
      <c r="J217" s="18"/>
      <c r="K217" s="58">
        <f>K218</f>
        <v>5.2</v>
      </c>
      <c r="L217" s="58">
        <f>L218</f>
        <v>0</v>
      </c>
      <c r="M217" s="64">
        <f t="shared" si="6"/>
        <v>5.2</v>
      </c>
      <c r="N217" s="6"/>
    </row>
    <row r="218" spans="1:14" s="7" customFormat="1" ht="27.75" customHeight="1">
      <c r="A218" s="148" t="s">
        <v>170</v>
      </c>
      <c r="B218" s="149"/>
      <c r="C218" s="149"/>
      <c r="D218" s="149"/>
      <c r="E218" s="55"/>
      <c r="F218" s="16">
        <v>887</v>
      </c>
      <c r="G218" s="17" t="s">
        <v>242</v>
      </c>
      <c r="H218" s="28" t="s">
        <v>243</v>
      </c>
      <c r="I218" s="28" t="s">
        <v>90</v>
      </c>
      <c r="J218" s="18"/>
      <c r="K218" s="58">
        <v>5.2</v>
      </c>
      <c r="L218" s="58">
        <v>0</v>
      </c>
      <c r="M218" s="64">
        <f t="shared" si="6"/>
        <v>5.2</v>
      </c>
      <c r="N218" s="6"/>
    </row>
    <row r="219" spans="1:13" ht="24.75" customHeight="1">
      <c r="A219" s="125" t="s">
        <v>62</v>
      </c>
      <c r="B219" s="126"/>
      <c r="C219" s="126"/>
      <c r="D219" s="126"/>
      <c r="E219" s="127"/>
      <c r="F219" s="10">
        <v>887</v>
      </c>
      <c r="G219" s="11" t="s">
        <v>28</v>
      </c>
      <c r="H219" s="11"/>
      <c r="I219" s="11"/>
      <c r="J219" s="14"/>
      <c r="K219" s="67">
        <f>K220</f>
        <v>4160</v>
      </c>
      <c r="L219" s="67">
        <f>L220</f>
        <v>72.4</v>
      </c>
      <c r="M219" s="64">
        <f t="shared" si="6"/>
        <v>4087.6</v>
      </c>
    </row>
    <row r="220" spans="1:13" ht="27.75" customHeight="1">
      <c r="A220" s="150" t="s">
        <v>29</v>
      </c>
      <c r="B220" s="151"/>
      <c r="C220" s="151"/>
      <c r="D220" s="151"/>
      <c r="E220" s="152"/>
      <c r="F220" s="10">
        <v>887</v>
      </c>
      <c r="G220" s="11" t="s">
        <v>30</v>
      </c>
      <c r="H220" s="11" t="s">
        <v>150</v>
      </c>
      <c r="I220" s="11"/>
      <c r="J220" s="14"/>
      <c r="K220" s="67">
        <f>K221</f>
        <v>4160</v>
      </c>
      <c r="L220" s="67">
        <f>L221</f>
        <v>72.4</v>
      </c>
      <c r="M220" s="64">
        <f t="shared" si="6"/>
        <v>4087.6</v>
      </c>
    </row>
    <row r="221" spans="1:14" s="7" customFormat="1" ht="49.5" customHeight="1">
      <c r="A221" s="106" t="s">
        <v>88</v>
      </c>
      <c r="B221" s="107"/>
      <c r="C221" s="107"/>
      <c r="D221" s="107"/>
      <c r="E221" s="108"/>
      <c r="F221" s="10">
        <v>887</v>
      </c>
      <c r="G221" s="11" t="s">
        <v>30</v>
      </c>
      <c r="H221" s="11" t="s">
        <v>151</v>
      </c>
      <c r="I221" s="11"/>
      <c r="J221" s="14"/>
      <c r="K221" s="67">
        <f>K223</f>
        <v>4160</v>
      </c>
      <c r="L221" s="67">
        <f>L223</f>
        <v>72.4</v>
      </c>
      <c r="M221" s="64">
        <f t="shared" si="6"/>
        <v>4087.6</v>
      </c>
      <c r="N221" s="6"/>
    </row>
    <row r="222" spans="1:14" s="7" customFormat="1" ht="29.25" customHeight="1">
      <c r="A222" s="94" t="s">
        <v>185</v>
      </c>
      <c r="B222" s="95"/>
      <c r="C222" s="95"/>
      <c r="D222" s="95"/>
      <c r="E222" s="4"/>
      <c r="F222" s="16">
        <v>887</v>
      </c>
      <c r="G222" s="17" t="s">
        <v>30</v>
      </c>
      <c r="H222" s="17" t="s">
        <v>151</v>
      </c>
      <c r="I222" s="17" t="s">
        <v>64</v>
      </c>
      <c r="J222" s="14"/>
      <c r="K222" s="58">
        <f>K223</f>
        <v>4160</v>
      </c>
      <c r="L222" s="58">
        <f>L223</f>
        <v>72.4</v>
      </c>
      <c r="M222" s="64">
        <f t="shared" si="6"/>
        <v>4087.6</v>
      </c>
      <c r="N222" s="6"/>
    </row>
    <row r="223" spans="1:13" ht="27.75" customHeight="1">
      <c r="A223" s="87" t="s">
        <v>170</v>
      </c>
      <c r="B223" s="88"/>
      <c r="C223" s="88"/>
      <c r="D223" s="89"/>
      <c r="E223" s="23"/>
      <c r="F223" s="16">
        <v>887</v>
      </c>
      <c r="G223" s="17" t="s">
        <v>30</v>
      </c>
      <c r="H223" s="17" t="s">
        <v>151</v>
      </c>
      <c r="I223" s="17" t="s">
        <v>90</v>
      </c>
      <c r="J223" s="18" t="s">
        <v>8</v>
      </c>
      <c r="K223" s="68">
        <v>4160</v>
      </c>
      <c r="L223" s="58">
        <v>72.4</v>
      </c>
      <c r="M223" s="64">
        <f t="shared" si="6"/>
        <v>4087.6</v>
      </c>
    </row>
    <row r="224" spans="1:13" ht="33" customHeight="1">
      <c r="A224" s="125" t="s">
        <v>50</v>
      </c>
      <c r="B224" s="126"/>
      <c r="C224" s="126"/>
      <c r="D224" s="126"/>
      <c r="E224" s="127"/>
      <c r="F224" s="10">
        <v>887</v>
      </c>
      <c r="G224" s="11" t="s">
        <v>66</v>
      </c>
      <c r="H224" s="11"/>
      <c r="I224" s="11"/>
      <c r="J224" s="14"/>
      <c r="K224" s="67">
        <f>K225+K228+K231</f>
        <v>2013.5</v>
      </c>
      <c r="L224" s="67">
        <f>L225+L228+L231</f>
        <v>503.29999999999995</v>
      </c>
      <c r="M224" s="64">
        <f t="shared" si="6"/>
        <v>1510.2</v>
      </c>
    </row>
    <row r="225" spans="1:13" ht="147.75" customHeight="1">
      <c r="A225" s="106" t="s">
        <v>279</v>
      </c>
      <c r="B225" s="107"/>
      <c r="C225" s="107"/>
      <c r="D225" s="107"/>
      <c r="E225" s="4"/>
      <c r="F225" s="10">
        <v>887</v>
      </c>
      <c r="G225" s="11" t="s">
        <v>216</v>
      </c>
      <c r="H225" s="11" t="s">
        <v>146</v>
      </c>
      <c r="I225" s="11"/>
      <c r="J225" s="14"/>
      <c r="K225" s="67">
        <f>K226</f>
        <v>296.6</v>
      </c>
      <c r="L225" s="67">
        <f>L226</f>
        <v>74.1</v>
      </c>
      <c r="M225" s="64">
        <f t="shared" si="6"/>
        <v>222.50000000000003</v>
      </c>
    </row>
    <row r="226" spans="1:13" ht="25.5" customHeight="1">
      <c r="A226" s="94" t="s">
        <v>177</v>
      </c>
      <c r="B226" s="95"/>
      <c r="C226" s="95"/>
      <c r="D226" s="95"/>
      <c r="E226" s="96"/>
      <c r="F226" s="16">
        <v>887</v>
      </c>
      <c r="G226" s="17" t="s">
        <v>216</v>
      </c>
      <c r="H226" s="17" t="s">
        <v>217</v>
      </c>
      <c r="I226" s="17" t="s">
        <v>19</v>
      </c>
      <c r="J226" s="18" t="s">
        <v>53</v>
      </c>
      <c r="K226" s="58">
        <f>K227</f>
        <v>296.6</v>
      </c>
      <c r="L226" s="58">
        <f>L227</f>
        <v>74.1</v>
      </c>
      <c r="M226" s="64">
        <f t="shared" si="6"/>
        <v>222.50000000000003</v>
      </c>
    </row>
    <row r="227" spans="1:13" ht="24" customHeight="1">
      <c r="A227" s="94" t="s">
        <v>221</v>
      </c>
      <c r="B227" s="95"/>
      <c r="C227" s="95"/>
      <c r="D227" s="95"/>
      <c r="E227" s="96"/>
      <c r="F227" s="16">
        <v>887</v>
      </c>
      <c r="G227" s="17" t="s">
        <v>216</v>
      </c>
      <c r="H227" s="17" t="s">
        <v>217</v>
      </c>
      <c r="I227" s="17" t="s">
        <v>220</v>
      </c>
      <c r="J227" s="18" t="s">
        <v>109</v>
      </c>
      <c r="K227" s="58">
        <v>296.6</v>
      </c>
      <c r="L227" s="58">
        <v>74.1</v>
      </c>
      <c r="M227" s="64">
        <f t="shared" si="6"/>
        <v>222.50000000000003</v>
      </c>
    </row>
    <row r="228" spans="1:13" s="8" customFormat="1" ht="129.75" customHeight="1">
      <c r="A228" s="153" t="s">
        <v>279</v>
      </c>
      <c r="B228" s="154"/>
      <c r="C228" s="154"/>
      <c r="D228" s="154"/>
      <c r="E228" s="4"/>
      <c r="F228" s="10">
        <v>887</v>
      </c>
      <c r="G228" s="11" t="s">
        <v>107</v>
      </c>
      <c r="H228" s="11" t="s">
        <v>146</v>
      </c>
      <c r="I228" s="11"/>
      <c r="J228" s="14"/>
      <c r="K228" s="67">
        <f>K229</f>
        <v>1020.5</v>
      </c>
      <c r="L228" s="67">
        <f>L229</f>
        <v>255.1</v>
      </c>
      <c r="M228" s="64">
        <f t="shared" si="6"/>
        <v>765.4</v>
      </c>
    </row>
    <row r="229" spans="1:13" s="8" customFormat="1" ht="24.75" customHeight="1">
      <c r="A229" s="94" t="s">
        <v>177</v>
      </c>
      <c r="B229" s="95"/>
      <c r="C229" s="95"/>
      <c r="D229" s="95"/>
      <c r="E229" s="96"/>
      <c r="F229" s="16">
        <v>887</v>
      </c>
      <c r="G229" s="17" t="s">
        <v>107</v>
      </c>
      <c r="H229" s="17" t="s">
        <v>147</v>
      </c>
      <c r="I229" s="17" t="s">
        <v>19</v>
      </c>
      <c r="J229" s="18" t="s">
        <v>53</v>
      </c>
      <c r="K229" s="58">
        <f>K230</f>
        <v>1020.5</v>
      </c>
      <c r="L229" s="58">
        <f>L230</f>
        <v>255.1</v>
      </c>
      <c r="M229" s="64">
        <f t="shared" si="6"/>
        <v>765.4</v>
      </c>
    </row>
    <row r="230" spans="1:13" s="8" customFormat="1" ht="23.25" customHeight="1">
      <c r="A230" s="94" t="s">
        <v>221</v>
      </c>
      <c r="B230" s="95"/>
      <c r="C230" s="95"/>
      <c r="D230" s="95"/>
      <c r="E230" s="96"/>
      <c r="F230" s="16">
        <v>887</v>
      </c>
      <c r="G230" s="17" t="s">
        <v>107</v>
      </c>
      <c r="H230" s="17" t="s">
        <v>147</v>
      </c>
      <c r="I230" s="17" t="s">
        <v>220</v>
      </c>
      <c r="J230" s="18" t="s">
        <v>109</v>
      </c>
      <c r="K230" s="58">
        <v>1020.5</v>
      </c>
      <c r="L230" s="58">
        <v>255.1</v>
      </c>
      <c r="M230" s="64">
        <f t="shared" si="6"/>
        <v>765.4</v>
      </c>
    </row>
    <row r="231" spans="1:13" s="8" customFormat="1" ht="21.75" customHeight="1">
      <c r="A231" s="150" t="s">
        <v>51</v>
      </c>
      <c r="B231" s="151"/>
      <c r="C231" s="151"/>
      <c r="D231" s="151"/>
      <c r="E231" s="152"/>
      <c r="F231" s="10">
        <v>887</v>
      </c>
      <c r="G231" s="11" t="s">
        <v>52</v>
      </c>
      <c r="H231" s="11"/>
      <c r="I231" s="11"/>
      <c r="J231" s="14"/>
      <c r="K231" s="67">
        <f>K232+K235</f>
        <v>696.4</v>
      </c>
      <c r="L231" s="67">
        <f>L232+L235</f>
        <v>174.1</v>
      </c>
      <c r="M231" s="64">
        <f t="shared" si="6"/>
        <v>522.3</v>
      </c>
    </row>
    <row r="232" spans="1:13" s="8" customFormat="1" ht="58.5" customHeight="1">
      <c r="A232" s="116" t="s">
        <v>201</v>
      </c>
      <c r="B232" s="117"/>
      <c r="C232" s="117"/>
      <c r="D232" s="117"/>
      <c r="E232" s="133"/>
      <c r="F232" s="10">
        <v>887</v>
      </c>
      <c r="G232" s="11" t="s">
        <v>52</v>
      </c>
      <c r="H232" s="11" t="s">
        <v>149</v>
      </c>
      <c r="I232" s="11"/>
      <c r="J232" s="18"/>
      <c r="K232" s="67">
        <f>K233</f>
        <v>498.4</v>
      </c>
      <c r="L232" s="67">
        <f>L233</f>
        <v>124.6</v>
      </c>
      <c r="M232" s="64">
        <f t="shared" si="6"/>
        <v>373.79999999999995</v>
      </c>
    </row>
    <row r="233" spans="1:13" s="8" customFormat="1" ht="27.75" customHeight="1">
      <c r="A233" s="87" t="s">
        <v>177</v>
      </c>
      <c r="B233" s="88"/>
      <c r="C233" s="88"/>
      <c r="D233" s="89"/>
      <c r="E233" s="23"/>
      <c r="F233" s="16">
        <v>887</v>
      </c>
      <c r="G233" s="17" t="s">
        <v>52</v>
      </c>
      <c r="H233" s="17" t="s">
        <v>149</v>
      </c>
      <c r="I233" s="17" t="s">
        <v>19</v>
      </c>
      <c r="J233" s="18" t="s">
        <v>53</v>
      </c>
      <c r="K233" s="58">
        <f>K234</f>
        <v>498.4</v>
      </c>
      <c r="L233" s="58">
        <f>L234</f>
        <v>124.6</v>
      </c>
      <c r="M233" s="64">
        <f t="shared" si="6"/>
        <v>373.79999999999995</v>
      </c>
    </row>
    <row r="234" spans="1:13" s="8" customFormat="1" ht="33" customHeight="1">
      <c r="A234" s="94" t="s">
        <v>178</v>
      </c>
      <c r="B234" s="95"/>
      <c r="C234" s="95"/>
      <c r="D234" s="95"/>
      <c r="E234" s="96"/>
      <c r="F234" s="16">
        <v>887</v>
      </c>
      <c r="G234" s="17" t="s">
        <v>52</v>
      </c>
      <c r="H234" s="17" t="s">
        <v>149</v>
      </c>
      <c r="I234" s="51" t="s">
        <v>108</v>
      </c>
      <c r="J234" s="18" t="s">
        <v>54</v>
      </c>
      <c r="K234" s="58">
        <v>498.4</v>
      </c>
      <c r="L234" s="58">
        <v>124.6</v>
      </c>
      <c r="M234" s="64">
        <f t="shared" si="6"/>
        <v>373.79999999999995</v>
      </c>
    </row>
    <row r="235" spans="1:13" s="8" customFormat="1" ht="52.5" customHeight="1">
      <c r="A235" s="84" t="s">
        <v>204</v>
      </c>
      <c r="B235" s="85"/>
      <c r="C235" s="85"/>
      <c r="D235" s="85"/>
      <c r="E235" s="86"/>
      <c r="F235" s="10">
        <v>887</v>
      </c>
      <c r="G235" s="11" t="s">
        <v>52</v>
      </c>
      <c r="H235" s="11" t="s">
        <v>203</v>
      </c>
      <c r="I235" s="11"/>
      <c r="J235" s="18"/>
      <c r="K235" s="67">
        <f>K236</f>
        <v>198</v>
      </c>
      <c r="L235" s="67">
        <f>L236</f>
        <v>49.5</v>
      </c>
      <c r="M235" s="64">
        <f t="shared" si="6"/>
        <v>148.5</v>
      </c>
    </row>
    <row r="236" spans="1:13" s="8" customFormat="1" ht="33" customHeight="1">
      <c r="A236" s="87" t="s">
        <v>205</v>
      </c>
      <c r="B236" s="88"/>
      <c r="C236" s="88"/>
      <c r="D236" s="89"/>
      <c r="E236" s="23"/>
      <c r="F236" s="16">
        <v>887</v>
      </c>
      <c r="G236" s="17" t="s">
        <v>52</v>
      </c>
      <c r="H236" s="17" t="s">
        <v>203</v>
      </c>
      <c r="I236" s="17" t="s">
        <v>206</v>
      </c>
      <c r="J236" s="18" t="s">
        <v>53</v>
      </c>
      <c r="K236" s="58">
        <f>K237</f>
        <v>198</v>
      </c>
      <c r="L236" s="58">
        <f>L237</f>
        <v>49.5</v>
      </c>
      <c r="M236" s="64">
        <f t="shared" si="6"/>
        <v>148.5</v>
      </c>
    </row>
    <row r="237" spans="1:13" s="8" customFormat="1" ht="33" customHeight="1">
      <c r="A237" s="94" t="s">
        <v>208</v>
      </c>
      <c r="B237" s="95"/>
      <c r="C237" s="95"/>
      <c r="D237" s="95"/>
      <c r="E237" s="96"/>
      <c r="F237" s="16">
        <v>887</v>
      </c>
      <c r="G237" s="17" t="s">
        <v>52</v>
      </c>
      <c r="H237" s="17" t="s">
        <v>203</v>
      </c>
      <c r="I237" s="17" t="s">
        <v>207</v>
      </c>
      <c r="J237" s="18" t="s">
        <v>54</v>
      </c>
      <c r="K237" s="58">
        <v>198</v>
      </c>
      <c r="L237" s="58">
        <v>49.5</v>
      </c>
      <c r="M237" s="64">
        <f t="shared" si="6"/>
        <v>148.5</v>
      </c>
    </row>
    <row r="238" spans="1:13" s="8" customFormat="1" ht="24.75" customHeight="1">
      <c r="A238" s="125" t="s">
        <v>55</v>
      </c>
      <c r="B238" s="126"/>
      <c r="C238" s="126"/>
      <c r="D238" s="126"/>
      <c r="E238" s="127"/>
      <c r="F238" s="10">
        <v>887</v>
      </c>
      <c r="G238" s="11" t="s">
        <v>56</v>
      </c>
      <c r="H238" s="11"/>
      <c r="I238" s="11"/>
      <c r="J238" s="18"/>
      <c r="K238" s="67">
        <f>K239</f>
        <v>361</v>
      </c>
      <c r="L238" s="67">
        <f>L239</f>
        <v>34.3</v>
      </c>
      <c r="M238" s="64">
        <f t="shared" si="6"/>
        <v>326.7</v>
      </c>
    </row>
    <row r="239" spans="1:13" s="8" customFormat="1" ht="21" customHeight="1">
      <c r="A239" s="155" t="s">
        <v>31</v>
      </c>
      <c r="B239" s="156"/>
      <c r="C239" s="156"/>
      <c r="D239" s="156"/>
      <c r="E239" s="157"/>
      <c r="F239" s="10">
        <v>887</v>
      </c>
      <c r="G239" s="11" t="s">
        <v>57</v>
      </c>
      <c r="H239" s="11" t="s">
        <v>148</v>
      </c>
      <c r="I239" s="11"/>
      <c r="J239" s="14"/>
      <c r="K239" s="67">
        <f>K242</f>
        <v>361</v>
      </c>
      <c r="L239" s="67">
        <f>L242</f>
        <v>34.3</v>
      </c>
      <c r="M239" s="64">
        <f t="shared" si="6"/>
        <v>326.7</v>
      </c>
    </row>
    <row r="240" spans="1:13" s="8" customFormat="1" ht="117.75" customHeight="1">
      <c r="A240" s="153" t="s">
        <v>202</v>
      </c>
      <c r="B240" s="154"/>
      <c r="C240" s="154"/>
      <c r="D240" s="158"/>
      <c r="E240" s="40"/>
      <c r="F240" s="10">
        <v>887</v>
      </c>
      <c r="G240" s="11" t="s">
        <v>57</v>
      </c>
      <c r="H240" s="11" t="s">
        <v>148</v>
      </c>
      <c r="I240" s="11"/>
      <c r="J240" s="14"/>
      <c r="K240" s="67">
        <f>K241</f>
        <v>361</v>
      </c>
      <c r="L240" s="67">
        <f>L241</f>
        <v>34.3</v>
      </c>
      <c r="M240" s="64">
        <f t="shared" si="6"/>
        <v>326.7</v>
      </c>
    </row>
    <row r="241" spans="1:13" s="8" customFormat="1" ht="33" customHeight="1">
      <c r="A241" s="94" t="s">
        <v>185</v>
      </c>
      <c r="B241" s="95"/>
      <c r="C241" s="95"/>
      <c r="D241" s="95"/>
      <c r="E241" s="40"/>
      <c r="F241" s="16">
        <v>887</v>
      </c>
      <c r="G241" s="17" t="s">
        <v>57</v>
      </c>
      <c r="H241" s="17" t="s">
        <v>148</v>
      </c>
      <c r="I241" s="17" t="s">
        <v>64</v>
      </c>
      <c r="J241" s="14"/>
      <c r="K241" s="58">
        <f>K242</f>
        <v>361</v>
      </c>
      <c r="L241" s="58">
        <f>L242</f>
        <v>34.3</v>
      </c>
      <c r="M241" s="64">
        <f t="shared" si="6"/>
        <v>326.7</v>
      </c>
    </row>
    <row r="242" spans="1:13" s="8" customFormat="1" ht="31.5" customHeight="1">
      <c r="A242" s="87" t="s">
        <v>170</v>
      </c>
      <c r="B242" s="88"/>
      <c r="C242" s="88"/>
      <c r="D242" s="89"/>
      <c r="E242" s="23"/>
      <c r="F242" s="16">
        <v>887</v>
      </c>
      <c r="G242" s="17" t="s">
        <v>57</v>
      </c>
      <c r="H242" s="17" t="s">
        <v>148</v>
      </c>
      <c r="I242" s="17" t="s">
        <v>90</v>
      </c>
      <c r="J242" s="18" t="s">
        <v>8</v>
      </c>
      <c r="K242" s="58">
        <v>361</v>
      </c>
      <c r="L242" s="58">
        <v>34.3</v>
      </c>
      <c r="M242" s="64">
        <f t="shared" si="6"/>
        <v>326.7</v>
      </c>
    </row>
    <row r="243" spans="1:13" s="8" customFormat="1" ht="26.25" customHeight="1" hidden="1">
      <c r="A243" s="87" t="s">
        <v>47</v>
      </c>
      <c r="B243" s="88"/>
      <c r="C243" s="88"/>
      <c r="D243" s="88"/>
      <c r="E243" s="89"/>
      <c r="F243" s="16">
        <v>887</v>
      </c>
      <c r="G243" s="17" t="s">
        <v>57</v>
      </c>
      <c r="H243" s="17" t="s">
        <v>148</v>
      </c>
      <c r="I243" s="17" t="s">
        <v>90</v>
      </c>
      <c r="J243" s="18" t="s">
        <v>12</v>
      </c>
      <c r="K243" s="58">
        <v>460000</v>
      </c>
      <c r="L243" s="58"/>
      <c r="M243" s="64">
        <f t="shared" si="6"/>
        <v>460000</v>
      </c>
    </row>
    <row r="244" spans="1:13" s="8" customFormat="1" ht="0.75" customHeight="1" hidden="1">
      <c r="A244" s="125" t="s">
        <v>222</v>
      </c>
      <c r="B244" s="126"/>
      <c r="C244" s="126"/>
      <c r="D244" s="126"/>
      <c r="E244" s="15"/>
      <c r="F244" s="10">
        <v>956</v>
      </c>
      <c r="G244" s="11"/>
      <c r="H244" s="11"/>
      <c r="I244" s="11"/>
      <c r="J244" s="14"/>
      <c r="K244" s="67">
        <f>K245</f>
        <v>0</v>
      </c>
      <c r="L244" s="58"/>
      <c r="M244" s="64">
        <f t="shared" si="6"/>
        <v>0</v>
      </c>
    </row>
    <row r="245" spans="1:13" s="8" customFormat="1" ht="26.25" customHeight="1" hidden="1">
      <c r="A245" s="125" t="s">
        <v>223</v>
      </c>
      <c r="B245" s="126"/>
      <c r="C245" s="126"/>
      <c r="D245" s="126"/>
      <c r="E245" s="15"/>
      <c r="F245" s="16">
        <v>956</v>
      </c>
      <c r="G245" s="17" t="s">
        <v>165</v>
      </c>
      <c r="H245" s="17"/>
      <c r="I245" s="17"/>
      <c r="J245" s="18"/>
      <c r="K245" s="58">
        <f>K246</f>
        <v>0</v>
      </c>
      <c r="L245" s="58"/>
      <c r="M245" s="64">
        <f t="shared" si="6"/>
        <v>0</v>
      </c>
    </row>
    <row r="246" spans="1:13" s="8" customFormat="1" ht="30.75" customHeight="1" hidden="1">
      <c r="A246" s="91" t="s">
        <v>224</v>
      </c>
      <c r="B246" s="92"/>
      <c r="C246" s="92"/>
      <c r="D246" s="92"/>
      <c r="E246" s="15"/>
      <c r="F246" s="16">
        <v>956</v>
      </c>
      <c r="G246" s="17" t="s">
        <v>225</v>
      </c>
      <c r="H246" s="17"/>
      <c r="I246" s="17"/>
      <c r="J246" s="18"/>
      <c r="K246" s="58">
        <f>K247+K250</f>
        <v>0</v>
      </c>
      <c r="L246" s="58"/>
      <c r="M246" s="64">
        <f t="shared" si="6"/>
        <v>0</v>
      </c>
    </row>
    <row r="247" spans="1:13" s="8" customFormat="1" ht="26.25" customHeight="1" hidden="1">
      <c r="A247" s="91" t="s">
        <v>226</v>
      </c>
      <c r="B247" s="92"/>
      <c r="C247" s="92"/>
      <c r="D247" s="92"/>
      <c r="E247" s="15"/>
      <c r="F247" s="16">
        <v>956</v>
      </c>
      <c r="G247" s="17" t="s">
        <v>225</v>
      </c>
      <c r="H247" s="17" t="s">
        <v>227</v>
      </c>
      <c r="I247" s="17"/>
      <c r="J247" s="18"/>
      <c r="K247" s="58">
        <f>K248</f>
        <v>0</v>
      </c>
      <c r="L247" s="58"/>
      <c r="M247" s="64">
        <f t="shared" si="6"/>
        <v>0</v>
      </c>
    </row>
    <row r="248" spans="1:13" s="8" customFormat="1" ht="26.25" customHeight="1" hidden="1">
      <c r="A248" s="94" t="s">
        <v>185</v>
      </c>
      <c r="B248" s="95"/>
      <c r="C248" s="95"/>
      <c r="D248" s="95"/>
      <c r="E248" s="15"/>
      <c r="F248" s="16">
        <v>956</v>
      </c>
      <c r="G248" s="17" t="s">
        <v>225</v>
      </c>
      <c r="H248" s="17" t="s">
        <v>227</v>
      </c>
      <c r="I248" s="17" t="s">
        <v>64</v>
      </c>
      <c r="J248" s="18"/>
      <c r="K248" s="58">
        <f>K249</f>
        <v>0</v>
      </c>
      <c r="L248" s="58"/>
      <c r="M248" s="64">
        <f t="shared" si="6"/>
        <v>0</v>
      </c>
    </row>
    <row r="249" spans="1:13" s="8" customFormat="1" ht="26.25" customHeight="1" hidden="1">
      <c r="A249" s="91" t="s">
        <v>170</v>
      </c>
      <c r="B249" s="92"/>
      <c r="C249" s="92"/>
      <c r="D249" s="92"/>
      <c r="E249" s="15"/>
      <c r="F249" s="16">
        <v>956</v>
      </c>
      <c r="G249" s="17" t="s">
        <v>225</v>
      </c>
      <c r="H249" s="17" t="s">
        <v>227</v>
      </c>
      <c r="I249" s="17" t="s">
        <v>90</v>
      </c>
      <c r="J249" s="18"/>
      <c r="K249" s="58"/>
      <c r="L249" s="58"/>
      <c r="M249" s="64">
        <f t="shared" si="6"/>
        <v>0</v>
      </c>
    </row>
    <row r="250" spans="1:13" s="8" customFormat="1" ht="26.25" customHeight="1" hidden="1">
      <c r="A250" s="91" t="s">
        <v>168</v>
      </c>
      <c r="B250" s="92"/>
      <c r="C250" s="92"/>
      <c r="D250" s="92"/>
      <c r="E250" s="15"/>
      <c r="F250" s="16">
        <v>956</v>
      </c>
      <c r="G250" s="17" t="s">
        <v>225</v>
      </c>
      <c r="H250" s="17" t="s">
        <v>228</v>
      </c>
      <c r="I250" s="17" t="s">
        <v>70</v>
      </c>
      <c r="J250" s="18"/>
      <c r="K250" s="58">
        <f>K251</f>
        <v>0</v>
      </c>
      <c r="L250" s="58"/>
      <c r="M250" s="64">
        <f t="shared" si="6"/>
        <v>0</v>
      </c>
    </row>
    <row r="251" spans="1:13" s="8" customFormat="1" ht="42.75" customHeight="1" hidden="1">
      <c r="A251" s="91" t="s">
        <v>171</v>
      </c>
      <c r="B251" s="92"/>
      <c r="C251" s="92"/>
      <c r="D251" s="92"/>
      <c r="E251" s="15"/>
      <c r="F251" s="16">
        <v>956</v>
      </c>
      <c r="G251" s="17" t="s">
        <v>225</v>
      </c>
      <c r="H251" s="17" t="s">
        <v>228</v>
      </c>
      <c r="I251" s="17" t="s">
        <v>110</v>
      </c>
      <c r="J251" s="18"/>
      <c r="K251" s="58"/>
      <c r="L251" s="58"/>
      <c r="M251" s="64">
        <f t="shared" si="6"/>
        <v>0</v>
      </c>
    </row>
    <row r="252" spans="1:14" s="8" customFormat="1" ht="29.25" customHeight="1">
      <c r="A252" s="150" t="s">
        <v>49</v>
      </c>
      <c r="B252" s="151"/>
      <c r="C252" s="151"/>
      <c r="D252" s="151"/>
      <c r="E252" s="152"/>
      <c r="F252" s="11"/>
      <c r="G252" s="11"/>
      <c r="H252" s="11"/>
      <c r="I252" s="11"/>
      <c r="J252" s="14"/>
      <c r="K252" s="69">
        <f>K8+K35+K80+K105+K115+K197+K219+K224+K240+K244</f>
        <v>66244.5</v>
      </c>
      <c r="L252" s="69">
        <f>L8+L35+L80+L105+L115+L197+L219+L224+L240+L244</f>
        <v>10520.499999999996</v>
      </c>
      <c r="M252" s="64">
        <f t="shared" si="6"/>
        <v>55724</v>
      </c>
      <c r="N252" s="8">
        <f>L252/K252*100</f>
        <v>15.881318449078785</v>
      </c>
    </row>
    <row r="253" spans="9:12" s="8" customFormat="1" ht="15">
      <c r="I253" s="41"/>
      <c r="J253" s="9"/>
      <c r="K253" s="61">
        <v>66244.5</v>
      </c>
      <c r="L253" s="63">
        <v>10520.5</v>
      </c>
    </row>
    <row r="254" spans="9:12" s="8" customFormat="1" ht="15">
      <c r="I254" s="41"/>
      <c r="J254" s="9"/>
      <c r="K254" s="62">
        <f>K252-K253</f>
        <v>0</v>
      </c>
      <c r="L254" s="60">
        <f>L252-L253</f>
        <v>0</v>
      </c>
    </row>
  </sheetData>
  <sheetProtection/>
  <mergeCells count="252">
    <mergeCell ref="A249:D249"/>
    <mergeCell ref="A250:D250"/>
    <mergeCell ref="A251:D251"/>
    <mergeCell ref="A252:E252"/>
    <mergeCell ref="A243:E243"/>
    <mergeCell ref="A244:D244"/>
    <mergeCell ref="A245:D245"/>
    <mergeCell ref="A246:D246"/>
    <mergeCell ref="A247:D247"/>
    <mergeCell ref="A248:D248"/>
    <mergeCell ref="A237:E237"/>
    <mergeCell ref="A238:E238"/>
    <mergeCell ref="A239:E239"/>
    <mergeCell ref="A240:D240"/>
    <mergeCell ref="A241:D241"/>
    <mergeCell ref="A242:D242"/>
    <mergeCell ref="A231:E231"/>
    <mergeCell ref="A232:E232"/>
    <mergeCell ref="A233:D233"/>
    <mergeCell ref="A234:E234"/>
    <mergeCell ref="A235:E235"/>
    <mergeCell ref="A236:D236"/>
    <mergeCell ref="A225:D225"/>
    <mergeCell ref="A226:E226"/>
    <mergeCell ref="A227:E227"/>
    <mergeCell ref="A228:D228"/>
    <mergeCell ref="A229:E229"/>
    <mergeCell ref="A230:E230"/>
    <mergeCell ref="A219:E219"/>
    <mergeCell ref="A220:E220"/>
    <mergeCell ref="A221:E221"/>
    <mergeCell ref="A222:D222"/>
    <mergeCell ref="A223:D223"/>
    <mergeCell ref="A224:E224"/>
    <mergeCell ref="A213:D213"/>
    <mergeCell ref="A214:D214"/>
    <mergeCell ref="A215:D215"/>
    <mergeCell ref="A216:D216"/>
    <mergeCell ref="A217:D217"/>
    <mergeCell ref="A218:D218"/>
    <mergeCell ref="A207:E207"/>
    <mergeCell ref="A208:D208"/>
    <mergeCell ref="A209:E209"/>
    <mergeCell ref="A210:D210"/>
    <mergeCell ref="A211:D211"/>
    <mergeCell ref="A212:D212"/>
    <mergeCell ref="A201:E201"/>
    <mergeCell ref="A202:E202"/>
    <mergeCell ref="A203:E203"/>
    <mergeCell ref="A204:E204"/>
    <mergeCell ref="A205:D205"/>
    <mergeCell ref="A206:E206"/>
    <mergeCell ref="A195:D195"/>
    <mergeCell ref="A196:D196"/>
    <mergeCell ref="A197:D197"/>
    <mergeCell ref="A198:E198"/>
    <mergeCell ref="A199:D199"/>
    <mergeCell ref="A200:D200"/>
    <mergeCell ref="A189:D189"/>
    <mergeCell ref="A190:D190"/>
    <mergeCell ref="A191:D191"/>
    <mergeCell ref="A192:D192"/>
    <mergeCell ref="A193:E193"/>
    <mergeCell ref="A194:E194"/>
    <mergeCell ref="A183:D183"/>
    <mergeCell ref="A184:D184"/>
    <mergeCell ref="A185:D185"/>
    <mergeCell ref="A186:D186"/>
    <mergeCell ref="A187:E187"/>
    <mergeCell ref="A188:D188"/>
    <mergeCell ref="A177:D177"/>
    <mergeCell ref="A178:D178"/>
    <mergeCell ref="A179:D179"/>
    <mergeCell ref="A180:D180"/>
    <mergeCell ref="A181:E181"/>
    <mergeCell ref="A182:D182"/>
    <mergeCell ref="A171:D171"/>
    <mergeCell ref="A172:D172"/>
    <mergeCell ref="A173:D173"/>
    <mergeCell ref="A174:D174"/>
    <mergeCell ref="A175:D175"/>
    <mergeCell ref="A176:D176"/>
    <mergeCell ref="A163:D163"/>
    <mergeCell ref="A164:D164"/>
    <mergeCell ref="A165:D165"/>
    <mergeCell ref="A166:D166"/>
    <mergeCell ref="A169:D169"/>
    <mergeCell ref="A170:D170"/>
    <mergeCell ref="A167:D167"/>
    <mergeCell ref="A168:D168"/>
    <mergeCell ref="A157:D157"/>
    <mergeCell ref="A158:D158"/>
    <mergeCell ref="A159:D159"/>
    <mergeCell ref="A160:E160"/>
    <mergeCell ref="A161:D161"/>
    <mergeCell ref="A162:D162"/>
    <mergeCell ref="A151:D151"/>
    <mergeCell ref="A152:D152"/>
    <mergeCell ref="A153:D153"/>
    <mergeCell ref="A154:D154"/>
    <mergeCell ref="A155:D155"/>
    <mergeCell ref="A156:D156"/>
    <mergeCell ref="A145:D145"/>
    <mergeCell ref="A146:D146"/>
    <mergeCell ref="A147:D147"/>
    <mergeCell ref="A148:D148"/>
    <mergeCell ref="A149:D149"/>
    <mergeCell ref="A150:D150"/>
    <mergeCell ref="A139:D139"/>
    <mergeCell ref="A140:D140"/>
    <mergeCell ref="A141:D141"/>
    <mergeCell ref="A142:D142"/>
    <mergeCell ref="A143:D143"/>
    <mergeCell ref="A144:D144"/>
    <mergeCell ref="A133:E133"/>
    <mergeCell ref="A134:D134"/>
    <mergeCell ref="A135:D135"/>
    <mergeCell ref="A136:D136"/>
    <mergeCell ref="A137:D137"/>
    <mergeCell ref="A138:D138"/>
    <mergeCell ref="A127:D127"/>
    <mergeCell ref="A128:D128"/>
    <mergeCell ref="A129:D129"/>
    <mergeCell ref="A130:E130"/>
    <mergeCell ref="A131:D131"/>
    <mergeCell ref="A132:D132"/>
    <mergeCell ref="A121:D121"/>
    <mergeCell ref="A122:D122"/>
    <mergeCell ref="A123:D123"/>
    <mergeCell ref="A124:D124"/>
    <mergeCell ref="A125:D125"/>
    <mergeCell ref="A126:E126"/>
    <mergeCell ref="A115:D115"/>
    <mergeCell ref="A116:E116"/>
    <mergeCell ref="A117:D117"/>
    <mergeCell ref="A118:D118"/>
    <mergeCell ref="A119:D119"/>
    <mergeCell ref="A120:E120"/>
    <mergeCell ref="A109:E109"/>
    <mergeCell ref="A110:D110"/>
    <mergeCell ref="A111:D111"/>
    <mergeCell ref="A112:D112"/>
    <mergeCell ref="A113:D113"/>
    <mergeCell ref="A114:E114"/>
    <mergeCell ref="A103:D103"/>
    <mergeCell ref="A104:E104"/>
    <mergeCell ref="A105:D105"/>
    <mergeCell ref="A106:D106"/>
    <mergeCell ref="A107:E107"/>
    <mergeCell ref="A108:D108"/>
    <mergeCell ref="A97:D97"/>
    <mergeCell ref="A98:E98"/>
    <mergeCell ref="A99:D99"/>
    <mergeCell ref="A100:D100"/>
    <mergeCell ref="A101:E101"/>
    <mergeCell ref="A102:D102"/>
    <mergeCell ref="A91:E91"/>
    <mergeCell ref="A92:E92"/>
    <mergeCell ref="A93:D93"/>
    <mergeCell ref="A94:D94"/>
    <mergeCell ref="A95:E95"/>
    <mergeCell ref="A96:D96"/>
    <mergeCell ref="A85:D85"/>
    <mergeCell ref="A86:D86"/>
    <mergeCell ref="A87:D87"/>
    <mergeCell ref="A88:E88"/>
    <mergeCell ref="A89:D89"/>
    <mergeCell ref="A90:D90"/>
    <mergeCell ref="A79:D79"/>
    <mergeCell ref="A80:D80"/>
    <mergeCell ref="A81:E81"/>
    <mergeCell ref="A82:D82"/>
    <mergeCell ref="A83:E83"/>
    <mergeCell ref="A84:E84"/>
    <mergeCell ref="A73:E73"/>
    <mergeCell ref="A74:E74"/>
    <mergeCell ref="A75:E75"/>
    <mergeCell ref="A76:E76"/>
    <mergeCell ref="A77:E77"/>
    <mergeCell ref="A78:E78"/>
    <mergeCell ref="A67:D67"/>
    <mergeCell ref="A68:D68"/>
    <mergeCell ref="A69:E69"/>
    <mergeCell ref="A70:E70"/>
    <mergeCell ref="A71:E71"/>
    <mergeCell ref="A72:D72"/>
    <mergeCell ref="A61:D61"/>
    <mergeCell ref="A62:D62"/>
    <mergeCell ref="A63:E63"/>
    <mergeCell ref="A64:E64"/>
    <mergeCell ref="A65:D65"/>
    <mergeCell ref="A66:D66"/>
    <mergeCell ref="A55:D55"/>
    <mergeCell ref="A56:E56"/>
    <mergeCell ref="A57:E57"/>
    <mergeCell ref="A58:D58"/>
    <mergeCell ref="A59:E59"/>
    <mergeCell ref="A60:D60"/>
    <mergeCell ref="A49:D49"/>
    <mergeCell ref="A50:D50"/>
    <mergeCell ref="A51:D51"/>
    <mergeCell ref="A52:E52"/>
    <mergeCell ref="A53:E53"/>
    <mergeCell ref="A54:D54"/>
    <mergeCell ref="A43:E43"/>
    <mergeCell ref="A44:D44"/>
    <mergeCell ref="A45:E45"/>
    <mergeCell ref="A46:E46"/>
    <mergeCell ref="A47:E47"/>
    <mergeCell ref="A48:D48"/>
    <mergeCell ref="A37:D37"/>
    <mergeCell ref="A38:E38"/>
    <mergeCell ref="A39:E39"/>
    <mergeCell ref="A40:D40"/>
    <mergeCell ref="A41:D41"/>
    <mergeCell ref="A42:E42"/>
    <mergeCell ref="A31:E31"/>
    <mergeCell ref="A32:E32"/>
    <mergeCell ref="A33:E33"/>
    <mergeCell ref="A34:E34"/>
    <mergeCell ref="A35:D35"/>
    <mergeCell ref="A36:D36"/>
    <mergeCell ref="A25:E25"/>
    <mergeCell ref="A26:D26"/>
    <mergeCell ref="A27:D27"/>
    <mergeCell ref="A28:E28"/>
    <mergeCell ref="A29:E29"/>
    <mergeCell ref="A30:E30"/>
    <mergeCell ref="A19:D19"/>
    <mergeCell ref="A20:E20"/>
    <mergeCell ref="A21:E21"/>
    <mergeCell ref="A22:E22"/>
    <mergeCell ref="A23:D23"/>
    <mergeCell ref="A24:E24"/>
    <mergeCell ref="A13:E13"/>
    <mergeCell ref="A14:E14"/>
    <mergeCell ref="A15:D15"/>
    <mergeCell ref="A16:D16"/>
    <mergeCell ref="A17:D17"/>
    <mergeCell ref="A18:D18"/>
    <mergeCell ref="A7:E7"/>
    <mergeCell ref="A8:D8"/>
    <mergeCell ref="A9:E9"/>
    <mergeCell ref="A10:E10"/>
    <mergeCell ref="A11:E11"/>
    <mergeCell ref="A12:E12"/>
    <mergeCell ref="A1:L1"/>
    <mergeCell ref="A2:L2"/>
    <mergeCell ref="A3:L3"/>
    <mergeCell ref="A4:L4"/>
    <mergeCell ref="A5:K5"/>
    <mergeCell ref="A6:E6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scale="84" r:id="rId1"/>
  <rowBreaks count="6" manualBreakCount="6">
    <brk id="30" max="11" man="1"/>
    <brk id="79" max="11" man="1"/>
    <brk id="104" max="11" man="1"/>
    <brk id="156" max="11" man="1"/>
    <brk id="189" max="11" man="1"/>
    <brk id="2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2022-04-12T13:09:06Z</cp:lastPrinted>
  <dcterms:created xsi:type="dcterms:W3CDTF">2005-11-24T11:16:11Z</dcterms:created>
  <dcterms:modified xsi:type="dcterms:W3CDTF">2022-04-12T13:11:53Z</dcterms:modified>
  <cp:category/>
  <cp:version/>
  <cp:contentType/>
  <cp:contentStatus/>
</cp:coreProperties>
</file>