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B9B0EBE-9D10-4A66-ADA8-D0FAABE4335A}" xr6:coauthVersionLast="45" xr6:coauthVersionMax="45" xr10:uidLastSave="{00000000-0000-0000-0000-000000000000}"/>
  <bookViews>
    <workbookView xWindow="3624" yWindow="3624" windowWidth="17232" windowHeight="8652" tabRatio="214"/>
  </bookViews>
  <sheets>
    <sheet name="2024-2025  1 чтение" sheetId="6" r:id="rId1"/>
    <sheet name="Лист2" sheetId="3" r:id="rId2"/>
    <sheet name="Лист3" sheetId="4" r:id="rId3"/>
  </sheets>
  <definedNames>
    <definedName name="Excel_BuiltIn_Print_Area" localSheetId="0">'2024-2025  1 чтение'!$I$1:$R$222</definedName>
    <definedName name="_xlnm.Print_Area" localSheetId="0">'2024-2025  1 чтение'!$I$1:$T$222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95" i="6" l="1"/>
  <c r="T195" i="6"/>
  <c r="R195" i="6"/>
  <c r="S112" i="6"/>
  <c r="S111" i="6"/>
  <c r="S110" i="6"/>
  <c r="S109" i="6"/>
  <c r="S108" i="6"/>
  <c r="S141" i="6"/>
  <c r="S140" i="6"/>
  <c r="S139" i="6"/>
  <c r="T141" i="6"/>
  <c r="T140" i="6"/>
  <c r="T139" i="6"/>
  <c r="R217" i="6"/>
  <c r="S196" i="6"/>
  <c r="T196" i="6"/>
  <c r="R196" i="6"/>
  <c r="R12" i="6"/>
  <c r="S12" i="6"/>
  <c r="S11" i="6"/>
  <c r="S10" i="6"/>
  <c r="T12" i="6"/>
  <c r="T11" i="6"/>
  <c r="T10" i="6"/>
  <c r="R14" i="6"/>
  <c r="R11" i="6"/>
  <c r="R10" i="6"/>
  <c r="R18" i="6"/>
  <c r="R17" i="6"/>
  <c r="R16" i="6"/>
  <c r="S18" i="6"/>
  <c r="T18" i="6"/>
  <c r="T17" i="6"/>
  <c r="R20" i="6"/>
  <c r="S20" i="6"/>
  <c r="S17" i="6"/>
  <c r="T20" i="6"/>
  <c r="R24" i="6"/>
  <c r="R23" i="6"/>
  <c r="S24" i="6"/>
  <c r="S23" i="6"/>
  <c r="T24" i="6"/>
  <c r="T23" i="6"/>
  <c r="R27" i="6"/>
  <c r="R26" i="6"/>
  <c r="S27" i="6"/>
  <c r="S26" i="6"/>
  <c r="T27" i="6"/>
  <c r="T26" i="6"/>
  <c r="R33" i="6"/>
  <c r="R32" i="6"/>
  <c r="S33" i="6"/>
  <c r="S32" i="6"/>
  <c r="T33" i="6"/>
  <c r="T32" i="6"/>
  <c r="R36" i="6"/>
  <c r="R35" i="6"/>
  <c r="S36" i="6"/>
  <c r="S35" i="6"/>
  <c r="T36" i="6"/>
  <c r="T35" i="6"/>
  <c r="R39" i="6"/>
  <c r="R38" i="6"/>
  <c r="S39" i="6"/>
  <c r="S38" i="6"/>
  <c r="T39" i="6"/>
  <c r="R41" i="6"/>
  <c r="S41" i="6"/>
  <c r="T41" i="6"/>
  <c r="S43" i="6"/>
  <c r="T43" i="6"/>
  <c r="T38" i="6"/>
  <c r="R44" i="6"/>
  <c r="R43" i="6"/>
  <c r="R47" i="6"/>
  <c r="S47" i="6"/>
  <c r="T47" i="6"/>
  <c r="T46" i="6"/>
  <c r="T228" i="6"/>
  <c r="T229" i="6"/>
  <c r="T231" i="6"/>
  <c r="R49" i="6"/>
  <c r="R46" i="6"/>
  <c r="S49" i="6"/>
  <c r="S46" i="6"/>
  <c r="S228" i="6"/>
  <c r="S229" i="6"/>
  <c r="S231" i="6"/>
  <c r="T49" i="6"/>
  <c r="R53" i="6"/>
  <c r="R52" i="6"/>
  <c r="R51" i="6"/>
  <c r="S53" i="6"/>
  <c r="S52" i="6"/>
  <c r="S51" i="6"/>
  <c r="T53" i="6"/>
  <c r="T52" i="6"/>
  <c r="T51" i="6"/>
  <c r="R57" i="6"/>
  <c r="R56" i="6"/>
  <c r="R55" i="6"/>
  <c r="S57" i="6"/>
  <c r="S56" i="6"/>
  <c r="S55" i="6"/>
  <c r="T57" i="6"/>
  <c r="T56" i="6"/>
  <c r="T55" i="6"/>
  <c r="R60" i="6"/>
  <c r="R59" i="6"/>
  <c r="S60" i="6"/>
  <c r="S59" i="6"/>
  <c r="T60" i="6"/>
  <c r="T59" i="6"/>
  <c r="R63" i="6"/>
  <c r="R62" i="6"/>
  <c r="S63" i="6"/>
  <c r="S62" i="6"/>
  <c r="T63" i="6"/>
  <c r="T62" i="6"/>
  <c r="R68" i="6"/>
  <c r="R67" i="6"/>
  <c r="R66" i="6"/>
  <c r="S68" i="6"/>
  <c r="S67" i="6"/>
  <c r="S66" i="6"/>
  <c r="T68" i="6"/>
  <c r="T67" i="6"/>
  <c r="T66" i="6"/>
  <c r="R71" i="6"/>
  <c r="R70" i="6"/>
  <c r="S71" i="6"/>
  <c r="S70" i="6"/>
  <c r="T71" i="6"/>
  <c r="T70" i="6"/>
  <c r="R75" i="6"/>
  <c r="R74" i="6"/>
  <c r="S75" i="6"/>
  <c r="S74" i="6"/>
  <c r="T75" i="6"/>
  <c r="T74" i="6"/>
  <c r="R78" i="6"/>
  <c r="R77" i="6"/>
  <c r="S78" i="6"/>
  <c r="S77" i="6"/>
  <c r="T78" i="6"/>
  <c r="T77" i="6"/>
  <c r="R81" i="6"/>
  <c r="R80" i="6"/>
  <c r="S81" i="6"/>
  <c r="S80" i="6"/>
  <c r="T81" i="6"/>
  <c r="T80" i="6"/>
  <c r="R84" i="6"/>
  <c r="R83" i="6"/>
  <c r="R87" i="6"/>
  <c r="R86" i="6"/>
  <c r="S87" i="6"/>
  <c r="S86" i="6"/>
  <c r="T87" i="6"/>
  <c r="T86" i="6"/>
  <c r="R90" i="6"/>
  <c r="R89" i="6"/>
  <c r="S90" i="6"/>
  <c r="S89" i="6"/>
  <c r="T90" i="6"/>
  <c r="T89" i="6"/>
  <c r="R93" i="6"/>
  <c r="R92" i="6"/>
  <c r="S93" i="6"/>
  <c r="S92" i="6"/>
  <c r="T93" i="6"/>
  <c r="T92" i="6"/>
  <c r="R96" i="6"/>
  <c r="R95" i="6"/>
  <c r="R101" i="6"/>
  <c r="R100" i="6"/>
  <c r="R99" i="6"/>
  <c r="S101" i="6"/>
  <c r="S100" i="6"/>
  <c r="S99" i="6"/>
  <c r="T101" i="6"/>
  <c r="T100" i="6"/>
  <c r="T99" i="6"/>
  <c r="R106" i="6"/>
  <c r="R105" i="6"/>
  <c r="R104" i="6"/>
  <c r="R103" i="6"/>
  <c r="S106" i="6"/>
  <c r="S105" i="6"/>
  <c r="S104" i="6"/>
  <c r="S103" i="6"/>
  <c r="T106" i="6"/>
  <c r="T105" i="6"/>
  <c r="T104" i="6"/>
  <c r="T103" i="6"/>
  <c r="R111" i="6"/>
  <c r="R110" i="6"/>
  <c r="T111" i="6"/>
  <c r="T110" i="6"/>
  <c r="R114" i="6"/>
  <c r="R113" i="6"/>
  <c r="S114" i="6"/>
  <c r="S113" i="6"/>
  <c r="T114" i="6"/>
  <c r="T113" i="6"/>
  <c r="R117" i="6"/>
  <c r="R116" i="6"/>
  <c r="R120" i="6"/>
  <c r="R119" i="6"/>
  <c r="R123" i="6"/>
  <c r="R122" i="6"/>
  <c r="R127" i="6"/>
  <c r="R126" i="6"/>
  <c r="S127" i="6"/>
  <c r="S126" i="6"/>
  <c r="S125" i="6"/>
  <c r="T127" i="6"/>
  <c r="T126" i="6"/>
  <c r="T125" i="6"/>
  <c r="R130" i="6"/>
  <c r="R129" i="6"/>
  <c r="S130" i="6"/>
  <c r="S129" i="6"/>
  <c r="T130" i="6"/>
  <c r="T129" i="6"/>
  <c r="R133" i="6"/>
  <c r="R132" i="6"/>
  <c r="S133" i="6"/>
  <c r="S132" i="6"/>
  <c r="T133" i="6"/>
  <c r="T132" i="6"/>
  <c r="R136" i="6"/>
  <c r="R135" i="6"/>
  <c r="R140" i="6"/>
  <c r="R139" i="6"/>
  <c r="R143" i="6"/>
  <c r="R142" i="6"/>
  <c r="R138" i="6"/>
  <c r="S143" i="6"/>
  <c r="S142" i="6"/>
  <c r="T143" i="6"/>
  <c r="T142" i="6"/>
  <c r="R146" i="6"/>
  <c r="R145" i="6"/>
  <c r="S146" i="6"/>
  <c r="S145" i="6"/>
  <c r="T146" i="6"/>
  <c r="T145" i="6"/>
  <c r="R151" i="6"/>
  <c r="R150" i="6"/>
  <c r="R149" i="6"/>
  <c r="R148" i="6"/>
  <c r="S151" i="6"/>
  <c r="S150" i="6"/>
  <c r="S149" i="6"/>
  <c r="T151" i="6"/>
  <c r="T150" i="6"/>
  <c r="T149" i="6"/>
  <c r="T148" i="6"/>
  <c r="R153" i="6"/>
  <c r="R152" i="6"/>
  <c r="S153" i="6"/>
  <c r="S152" i="6"/>
  <c r="T153" i="6"/>
  <c r="T152" i="6"/>
  <c r="R156" i="6"/>
  <c r="R155" i="6"/>
  <c r="S156" i="6"/>
  <c r="S155" i="6"/>
  <c r="T156" i="6"/>
  <c r="T155" i="6"/>
  <c r="R159" i="6"/>
  <c r="R158" i="6"/>
  <c r="S159" i="6"/>
  <c r="S158" i="6"/>
  <c r="T159" i="6"/>
  <c r="T158" i="6"/>
  <c r="R164" i="6"/>
  <c r="R162" i="6"/>
  <c r="S164" i="6"/>
  <c r="S162" i="6"/>
  <c r="T164" i="6"/>
  <c r="T162" i="6"/>
  <c r="T161" i="6"/>
  <c r="R168" i="6"/>
  <c r="S168" i="6"/>
  <c r="S167" i="6"/>
  <c r="S166" i="6"/>
  <c r="T168" i="6"/>
  <c r="T167" i="6"/>
  <c r="T166" i="6"/>
  <c r="R170" i="6"/>
  <c r="S170" i="6"/>
  <c r="T170" i="6"/>
  <c r="R172" i="6"/>
  <c r="S172" i="6"/>
  <c r="T172" i="6"/>
  <c r="R176" i="6"/>
  <c r="R175" i="6"/>
  <c r="S176" i="6"/>
  <c r="S175" i="6"/>
  <c r="S174" i="6"/>
  <c r="T176" i="6"/>
  <c r="T175" i="6"/>
  <c r="T174" i="6"/>
  <c r="R179" i="6"/>
  <c r="R178" i="6"/>
  <c r="S179" i="6"/>
  <c r="S178" i="6"/>
  <c r="T179" i="6"/>
  <c r="T178" i="6"/>
  <c r="R193" i="6"/>
  <c r="R192" i="6"/>
  <c r="R191" i="6"/>
  <c r="R190" i="6"/>
  <c r="S193" i="6"/>
  <c r="S192" i="6"/>
  <c r="S191" i="6"/>
  <c r="S190" i="6"/>
  <c r="T193" i="6"/>
  <c r="T192" i="6"/>
  <c r="T191" i="6"/>
  <c r="T190" i="6"/>
  <c r="R201" i="6"/>
  <c r="R200" i="6"/>
  <c r="R199" i="6"/>
  <c r="S201" i="6"/>
  <c r="S200" i="6"/>
  <c r="S199" i="6"/>
  <c r="T201" i="6"/>
  <c r="T200" i="6"/>
  <c r="T199" i="6"/>
  <c r="R205" i="6"/>
  <c r="R204" i="6"/>
  <c r="S205" i="6"/>
  <c r="S204" i="6"/>
  <c r="S203" i="6"/>
  <c r="T205" i="6"/>
  <c r="T204" i="6"/>
  <c r="R209" i="6"/>
  <c r="R208" i="6"/>
  <c r="R207" i="6"/>
  <c r="S209" i="6"/>
  <c r="S208" i="6"/>
  <c r="S207" i="6"/>
  <c r="T209" i="6"/>
  <c r="T208" i="6"/>
  <c r="T207" i="6"/>
  <c r="R212" i="6"/>
  <c r="R211" i="6"/>
  <c r="R216" i="6"/>
  <c r="R215" i="6"/>
  <c r="R214" i="6"/>
  <c r="S217" i="6"/>
  <c r="S216" i="6"/>
  <c r="S215" i="6"/>
  <c r="S214" i="6"/>
  <c r="T217" i="6"/>
  <c r="T216" i="6"/>
  <c r="T215" i="6"/>
  <c r="T214" i="6"/>
  <c r="R167" i="6"/>
  <c r="R166" i="6"/>
  <c r="R125" i="6"/>
  <c r="R9" i="6"/>
  <c r="R8" i="6"/>
  <c r="R163" i="6"/>
  <c r="S148" i="6"/>
  <c r="T31" i="6"/>
  <c r="T30" i="6"/>
  <c r="T203" i="6"/>
  <c r="T198" i="6"/>
  <c r="S31" i="6"/>
  <c r="S30" i="6"/>
  <c r="T98" i="6"/>
  <c r="T109" i="6"/>
  <c r="T108" i="6"/>
  <c r="R31" i="6"/>
  <c r="R30" i="6"/>
  <c r="R198" i="6"/>
  <c r="R203" i="6"/>
  <c r="S98" i="6"/>
  <c r="T73" i="6"/>
  <c r="T65" i="6"/>
  <c r="R98" i="6"/>
  <c r="S73" i="6"/>
  <c r="S65" i="6"/>
  <c r="S16" i="6"/>
  <c r="S9" i="6"/>
  <c r="S8" i="6"/>
  <c r="R73" i="6"/>
  <c r="R65" i="6"/>
  <c r="T138" i="6"/>
  <c r="R174" i="6"/>
  <c r="R161" i="6"/>
  <c r="T16" i="6"/>
  <c r="T9" i="6"/>
  <c r="T8" i="6"/>
  <c r="S138" i="6"/>
  <c r="S163" i="6"/>
  <c r="S161" i="6"/>
  <c r="R109" i="6"/>
  <c r="R108" i="6"/>
  <c r="S198" i="6"/>
  <c r="T163" i="6"/>
  <c r="T29" i="6"/>
  <c r="T222" i="6"/>
  <c r="T224" i="6"/>
  <c r="T233" i="6"/>
  <c r="S29" i="6"/>
  <c r="S222" i="6"/>
  <c r="S224" i="6"/>
  <c r="S233" i="6"/>
  <c r="R29" i="6"/>
  <c r="R222" i="6"/>
  <c r="R224" i="6"/>
  <c r="R233" i="6"/>
</calcChain>
</file>

<file path=xl/sharedStrings.xml><?xml version="1.0" encoding="utf-8"?>
<sst xmlns="http://schemas.openxmlformats.org/spreadsheetml/2006/main" count="722" uniqueCount="211">
  <si>
    <t>Приложение №2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</si>
  <si>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</si>
  <si>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</si>
  <si>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</si>
  <si>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</si>
  <si>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</si>
  <si>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</si>
  <si>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</si>
  <si>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</si>
  <si>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</si>
  <si>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</si>
  <si>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</si>
  <si>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</si>
  <si>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</si>
  <si>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</si>
  <si>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</si>
  <si>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</si>
  <si>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</si>
  <si>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</si>
  <si>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</si>
  <si>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</si>
  <si>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</si>
  <si>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</si>
  <si>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</si>
  <si>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</si>
  <si>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</si>
  <si>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</si>
  <si>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</si>
  <si>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</si>
  <si>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</si>
  <si>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</si>
  <si>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</si>
  <si>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</si>
  <si>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</si>
  <si>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</si>
  <si>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</si>
  <si>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</si>
  <si>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</si>
  <si>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</si>
  <si>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</si>
  <si>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</si>
  <si>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</si>
  <si>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</si>
  <si>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</si>
  <si>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</si>
  <si>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</si>
  <si>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</si>
  <si>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</si>
  <si>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</si>
  <si>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</si>
  <si>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</si>
  <si>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</si>
  <si>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</si>
  <si>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</si>
  <si>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</si>
  <si>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</si>
  <si>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</si>
  <si>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</si>
  <si>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</si>
  <si>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</si>
  <si>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</si>
  <si>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</si>
  <si>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</si>
  <si>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</si>
  <si>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</si>
  <si>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</si>
  <si>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</si>
  <si>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</si>
  <si>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</si>
  <si>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</si>
  <si>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</si>
  <si>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</si>
  <si>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</si>
  <si>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</si>
  <si>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</si>
  <si>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</si>
  <si>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</si>
  <si>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</si>
  <si>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</si>
  <si>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</si>
  <si>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</si>
  <si>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</si>
  <si>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</si>
  <si>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</si>
  <si>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</si>
  <si>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</si>
  <si>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</si>
  <si>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</si>
  <si>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</si>
  <si>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</si>
  <si>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</si>
  <si>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</si>
  <si>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</si>
  <si>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</si>
  <si>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</si>
  <si>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</si>
  <si>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</si>
  <si>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</si>
  <si>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</si>
  <si>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</si>
  <si>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</si>
  <si>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</si>
  <si>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</si>
  <si>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</si>
  <si>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</si>
  <si>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</si>
  <si>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</si>
  <si>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</si>
  <si>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</si>
  <si>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</si>
  <si>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</si>
  <si>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</si>
  <si>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</si>
  <si>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</si>
  <si>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</si>
  <si>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</si>
  <si>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</si>
  <si>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</si>
  <si>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</si>
  <si>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</si>
  <si>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</si>
  <si>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</si>
  <si>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</si>
  <si>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</si>
  <si>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</si>
  <si>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</si>
  <si>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</si>
  <si>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</si>
  <si>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</si>
  <si>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</si>
  <si>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</si>
  <si>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</si>
  <si>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</si>
  <si>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</si>
  <si>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</si>
  <si>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</si>
  <si>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</si>
  <si>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</si>
  <si>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</si>
  <si>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</si>
  <si>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</si>
  <si>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</si>
  <si>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</si>
  <si>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</si>
  <si>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</si>
  <si>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</si>
  <si>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</si>
  <si>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</si>
  <si>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</si>
  <si>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</si>
  <si>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</si>
  <si>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</si>
  <si>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</si>
  <si>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</si>
  <si>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</si>
  <si>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</si>
  <si>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</si>
  <si>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</si>
  <si>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</si>
  <si>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</si>
  <si>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</si>
  <si>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</si>
  <si>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</si>
  <si>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</si>
  <si>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</si>
  <si>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</si>
  <si>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</si>
  <si>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</si>
  <si>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</si>
  <si>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</si>
  <si>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</si>
  <si>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</si>
  <si>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</si>
  <si>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</si>
  <si>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</si>
  <si>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</si>
  <si>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</si>
  <si>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</si>
  <si>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</si>
  <si>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</si>
  <si>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</si>
  <si>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</si>
  <si>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процент</t>
  </si>
  <si>
    <t>в т.ч субвенция</t>
  </si>
  <si>
    <t>итого-субвенция</t>
  </si>
  <si>
    <t>итого условно утвержденные расходы</t>
  </si>
  <si>
    <t>Формирование резервного фонда местной администрации</t>
  </si>
  <si>
    <t>Резервные фонды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</si>
  <si>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</si>
  <si>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</si>
  <si>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</si>
  <si>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</si>
  <si>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</si>
  <si>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</si>
  <si>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</si>
  <si>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</si>
  <si>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внутригородского муниципального образования города федерального значения Санкт-Петербурга поселок Репино на 2024 год на плановый период 2025 и 2026 годов.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</si>
  <si>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</si>
  <si>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0107</t>
  </si>
  <si>
    <t>00200000051</t>
  </si>
  <si>
    <t>Проведение выборов</t>
  </si>
  <si>
    <t>45000 00202</t>
  </si>
  <si>
    <t xml:space="preserve">к проекту решения МС ВМО поселок Репино №    от           2023г.
 </t>
  </si>
  <si>
    <t>доходы</t>
  </si>
  <si>
    <t>расхождение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</si>
  <si>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</si>
  <si>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</si>
  <si>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</si>
  <si>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45001 00202</t>
  </si>
  <si>
    <t>2024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</si>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</sst>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Arial Cyr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172" fontId="14" fillId="0" borderId="5" xfId="0" applyNumberFormat="1" applyFont="1" applyFill="1" applyBorder="1"/>
    <xf numFmtId="172" fontId="12" fillId="5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9" fillId="6" borderId="3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72" fontId="7" fillId="5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2" fontId="9" fillId="2" borderId="18" xfId="0" applyNumberFormat="1" applyFont="1" applyFill="1" applyBorder="1" applyAlignment="1">
      <alignment horizontal="center"/>
    </xf>
    <xf numFmtId="172" fontId="7" fillId="5" borderId="5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2" fontId="7" fillId="5" borderId="17" xfId="0" applyNumberFormat="1" applyFont="1" applyFill="1" applyBorder="1" applyAlignment="1">
      <alignment horizontal="center"/>
    </xf>
    <xf numFmtId="172" fontId="7" fillId="7" borderId="5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172" fontId="9" fillId="6" borderId="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49" fontId="9" fillId="4" borderId="4" xfId="0" applyNumberFormat="1" applyFont="1" applyFill="1" applyBorder="1" applyAlignment="1">
      <alignment horizontal="center"/>
    </xf>
    <xf numFmtId="172" fontId="9" fillId="6" borderId="19" xfId="0" applyNumberFormat="1" applyFont="1" applyFill="1" applyBorder="1" applyAlignment="1">
      <alignment horizontal="center"/>
    </xf>
    <xf numFmtId="172" fontId="9" fillId="6" borderId="20" xfId="0" applyNumberFormat="1" applyFont="1" applyFill="1" applyBorder="1" applyAlignment="1">
      <alignment horizontal="center"/>
    </xf>
    <xf numFmtId="172" fontId="9" fillId="6" borderId="21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9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left" wrapText="1"/>
    </xf>
    <xf numFmtId="0" fontId="7" fillId="4" borderId="13" xfId="0" applyFont="1" applyFill="1" applyBorder="1" applyAlignment="1"/>
    <xf numFmtId="0" fontId="7" fillId="4" borderId="22" xfId="0" applyFont="1" applyFill="1" applyBorder="1" applyAlignment="1"/>
    <xf numFmtId="172" fontId="7" fillId="6" borderId="2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 wrapText="1"/>
    </xf>
    <xf numFmtId="172" fontId="7" fillId="6" borderId="1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172" fontId="9" fillId="6" borderId="8" xfId="0" applyNumberFormat="1" applyFont="1" applyFill="1" applyBorder="1" applyAlignment="1">
      <alignment horizontal="center" wrapText="1"/>
    </xf>
    <xf numFmtId="172" fontId="9" fillId="6" borderId="9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172" fontId="6" fillId="0" borderId="0" xfId="0" applyNumberFormat="1" applyFont="1" applyFill="1" applyBorder="1"/>
    <xf numFmtId="172" fontId="6" fillId="0" borderId="0" xfId="0" applyNumberFormat="1" applyFont="1" applyFill="1"/>
    <xf numFmtId="0" fontId="20" fillId="0" borderId="0" xfId="0" applyFont="1" applyFill="1"/>
    <xf numFmtId="3" fontId="1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72" fontId="22" fillId="0" borderId="0" xfId="0" applyNumberFormat="1" applyFont="1" applyFill="1" applyAlignment="1">
      <alignment horizontal="center"/>
    </xf>
    <xf numFmtId="4" fontId="7" fillId="6" borderId="4" xfId="0" applyNumberFormat="1" applyFont="1" applyFill="1" applyBorder="1" applyAlignment="1">
      <alignment horizontal="center"/>
    </xf>
    <xf numFmtId="173" fontId="23" fillId="0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wrapText="1"/>
    </xf>
    <xf numFmtId="0" fontId="7" fillId="4" borderId="22" xfId="0" applyFont="1" applyFill="1" applyBorder="1" applyAlignment="1">
      <alignment horizontal="left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/>
    <xf numFmtId="0" fontId="7" fillId="4" borderId="22" xfId="0" applyFont="1" applyFill="1" applyBorder="1" applyAlignment="1"/>
    <xf numFmtId="0" fontId="6" fillId="6" borderId="1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view="pageBreakPreview" topLeftCell="I162" zoomScaleSheetLayoutView="100" workbookViewId="0">
      <selection activeCell="I177" sqref="I177:L177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4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27.75" customHeight="1" x14ac:dyDescent="0.25">
      <c r="A2" s="174" t="s">
        <v>202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175" t="s">
        <v>181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175" t="s">
        <v>196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0" s="2" customFormat="1" ht="25.5" customHeight="1" x14ac:dyDescent="0.25">
      <c r="I6" s="177" t="s">
        <v>1</v>
      </c>
      <c r="J6" s="177"/>
      <c r="K6" s="177"/>
      <c r="L6" s="177"/>
      <c r="M6" s="177"/>
      <c r="N6" s="178" t="s">
        <v>2</v>
      </c>
      <c r="O6" s="178" t="s">
        <v>3</v>
      </c>
      <c r="P6" s="178" t="s">
        <v>4</v>
      </c>
      <c r="Q6" s="178" t="s">
        <v>5</v>
      </c>
      <c r="R6" s="179" t="s">
        <v>6</v>
      </c>
      <c r="S6" s="179"/>
      <c r="T6" s="179"/>
    </row>
    <row r="7" spans="1:20" s="2" customFormat="1" ht="48.75" customHeight="1" x14ac:dyDescent="0.25">
      <c r="I7" s="177"/>
      <c r="J7" s="177"/>
      <c r="K7" s="177"/>
      <c r="L7" s="177"/>
      <c r="M7" s="177"/>
      <c r="N7" s="178"/>
      <c r="O7" s="178"/>
      <c r="P7" s="178"/>
      <c r="Q7" s="178"/>
      <c r="R7" s="37" t="s">
        <v>209</v>
      </c>
      <c r="S7" s="38">
        <v>2025</v>
      </c>
      <c r="T7" s="38">
        <v>2026</v>
      </c>
    </row>
    <row r="8" spans="1:20" s="6" customFormat="1" ht="42" customHeight="1" x14ac:dyDescent="0.25">
      <c r="I8" s="180" t="s">
        <v>7</v>
      </c>
      <c r="J8" s="181"/>
      <c r="K8" s="181"/>
      <c r="L8" s="181"/>
      <c r="M8" s="181"/>
      <c r="N8" s="153">
        <v>931</v>
      </c>
      <c r="O8" s="154"/>
      <c r="P8" s="155"/>
      <c r="Q8" s="156"/>
      <c r="R8" s="157">
        <f>R9</f>
        <v>4902.5999999999995</v>
      </c>
      <c r="S8" s="157">
        <f>S9</f>
        <v>5155.0999999999995</v>
      </c>
      <c r="T8" s="158">
        <f>T9</f>
        <v>5310</v>
      </c>
    </row>
    <row r="9" spans="1:20" s="6" customFormat="1" ht="24.75" customHeight="1" x14ac:dyDescent="0.25">
      <c r="I9" s="182" t="s">
        <v>8</v>
      </c>
      <c r="J9" s="183"/>
      <c r="K9" s="183"/>
      <c r="L9" s="183"/>
      <c r="M9" s="183"/>
      <c r="N9" s="93">
        <v>931</v>
      </c>
      <c r="O9" s="154" t="s">
        <v>9</v>
      </c>
      <c r="P9" s="95"/>
      <c r="Q9" s="159"/>
      <c r="R9" s="132">
        <f>R10+R16</f>
        <v>4902.5999999999995</v>
      </c>
      <c r="S9" s="132">
        <f>S10+S16</f>
        <v>5155.0999999999995</v>
      </c>
      <c r="T9" s="133">
        <f>T10+T16</f>
        <v>5310</v>
      </c>
    </row>
    <row r="10" spans="1:20" s="6" customFormat="1" ht="39" customHeight="1" x14ac:dyDescent="0.25">
      <c r="I10" s="184" t="s">
        <v>10</v>
      </c>
      <c r="J10" s="185"/>
      <c r="K10" s="185"/>
      <c r="L10" s="185"/>
      <c r="M10" s="185"/>
      <c r="N10" s="93">
        <v>931</v>
      </c>
      <c r="O10" s="94" t="s">
        <v>11</v>
      </c>
      <c r="P10" s="95"/>
      <c r="Q10" s="159"/>
      <c r="R10" s="72">
        <f>R11</f>
        <v>1786</v>
      </c>
      <c r="S10" s="72">
        <f>S11</f>
        <v>1860.3</v>
      </c>
      <c r="T10" s="73">
        <f>T11</f>
        <v>1934.5</v>
      </c>
    </row>
    <row r="11" spans="1:20" s="6" customFormat="1" ht="96" customHeight="1" x14ac:dyDescent="0.25">
      <c r="I11" s="182" t="s">
        <v>12</v>
      </c>
      <c r="J11" s="183"/>
      <c r="K11" s="183"/>
      <c r="L11" s="183"/>
      <c r="M11" s="183"/>
      <c r="N11" s="93">
        <v>931</v>
      </c>
      <c r="O11" s="94" t="s">
        <v>11</v>
      </c>
      <c r="P11" s="95" t="s">
        <v>13</v>
      </c>
      <c r="Q11" s="98"/>
      <c r="R11" s="72">
        <f>R12+R14</f>
        <v>1786</v>
      </c>
      <c r="S11" s="72">
        <f>S12+S14</f>
        <v>1860.3</v>
      </c>
      <c r="T11" s="73">
        <f>T12+T14</f>
        <v>1934.5</v>
      </c>
    </row>
    <row r="12" spans="1:20" s="6" customFormat="1" ht="72.75" customHeight="1" x14ac:dyDescent="0.25">
      <c r="I12" s="186" t="s">
        <v>14</v>
      </c>
      <c r="J12" s="187"/>
      <c r="K12" s="187"/>
      <c r="L12" s="187"/>
      <c r="M12" s="187"/>
      <c r="N12" s="96">
        <v>931</v>
      </c>
      <c r="O12" s="97" t="s">
        <v>11</v>
      </c>
      <c r="P12" s="86" t="s">
        <v>13</v>
      </c>
      <c r="Q12" s="87" t="s">
        <v>15</v>
      </c>
      <c r="R12" s="71">
        <f>R13</f>
        <v>1786</v>
      </c>
      <c r="S12" s="71">
        <f>S13</f>
        <v>1860.3</v>
      </c>
      <c r="T12" s="74">
        <f>T13</f>
        <v>1934.5</v>
      </c>
    </row>
    <row r="13" spans="1:20" s="6" customFormat="1" ht="30" customHeight="1" x14ac:dyDescent="0.25">
      <c r="I13" s="188" t="s">
        <v>16</v>
      </c>
      <c r="J13" s="189"/>
      <c r="K13" s="189"/>
      <c r="L13" s="189"/>
      <c r="M13" s="33"/>
      <c r="N13" s="96">
        <v>931</v>
      </c>
      <c r="O13" s="97" t="s">
        <v>11</v>
      </c>
      <c r="P13" s="86" t="s">
        <v>13</v>
      </c>
      <c r="Q13" s="87" t="s">
        <v>17</v>
      </c>
      <c r="R13" s="71">
        <v>1786</v>
      </c>
      <c r="S13" s="82">
        <v>1860.3</v>
      </c>
      <c r="T13" s="82">
        <v>1934.5</v>
      </c>
    </row>
    <row r="14" spans="1:20" s="6" customFormat="1" ht="38.25" hidden="1" customHeight="1" x14ac:dyDescent="0.25">
      <c r="I14" s="190" t="s">
        <v>18</v>
      </c>
      <c r="J14" s="191"/>
      <c r="K14" s="191"/>
      <c r="L14" s="191"/>
      <c r="M14" s="191"/>
      <c r="N14" s="40">
        <v>931</v>
      </c>
      <c r="O14" s="43" t="s">
        <v>11</v>
      </c>
      <c r="P14" s="51" t="s">
        <v>19</v>
      </c>
      <c r="Q14" s="9" t="s">
        <v>20</v>
      </c>
      <c r="R14" s="66">
        <f>R15</f>
        <v>0</v>
      </c>
      <c r="S14" s="68"/>
      <c r="T14" s="69"/>
    </row>
    <row r="15" spans="1:20" s="6" customFormat="1" ht="12.75" hidden="1" customHeight="1" x14ac:dyDescent="0.25">
      <c r="I15" s="188" t="s">
        <v>21</v>
      </c>
      <c r="J15" s="189"/>
      <c r="K15" s="189"/>
      <c r="L15" s="189"/>
      <c r="M15" s="33"/>
      <c r="N15" s="40">
        <v>931</v>
      </c>
      <c r="O15" s="43" t="s">
        <v>11</v>
      </c>
      <c r="P15" s="51" t="s">
        <v>19</v>
      </c>
      <c r="Q15" s="11" t="s">
        <v>22</v>
      </c>
      <c r="R15" s="66"/>
      <c r="S15" s="68"/>
      <c r="T15" s="69"/>
    </row>
    <row r="16" spans="1:20" s="6" customFormat="1" ht="54" customHeight="1" x14ac:dyDescent="0.25">
      <c r="I16" s="182" t="s">
        <v>23</v>
      </c>
      <c r="J16" s="183"/>
      <c r="K16" s="183"/>
      <c r="L16" s="183"/>
      <c r="M16" s="34"/>
      <c r="N16" s="40">
        <v>931</v>
      </c>
      <c r="O16" s="41" t="s">
        <v>24</v>
      </c>
      <c r="P16" s="50"/>
      <c r="Q16" s="7"/>
      <c r="R16" s="64">
        <f>R17+R23+R26</f>
        <v>3116.5999999999995</v>
      </c>
      <c r="S16" s="64">
        <f>S17+S23+S26</f>
        <v>3294.7999999999997</v>
      </c>
      <c r="T16" s="65">
        <f>T17+T23+T26</f>
        <v>3375.5</v>
      </c>
    </row>
    <row r="17" spans="9:20" s="6" customFormat="1" ht="42.75" customHeight="1" x14ac:dyDescent="0.25">
      <c r="I17" s="182" t="s">
        <v>25</v>
      </c>
      <c r="J17" s="183"/>
      <c r="K17" s="183"/>
      <c r="L17" s="183"/>
      <c r="M17" s="183"/>
      <c r="N17" s="40">
        <v>931</v>
      </c>
      <c r="O17" s="41" t="s">
        <v>24</v>
      </c>
      <c r="P17" s="50" t="s">
        <v>26</v>
      </c>
      <c r="Q17" s="8"/>
      <c r="R17" s="64">
        <f>R18+R20+R22</f>
        <v>2821.4999999999995</v>
      </c>
      <c r="S17" s="64">
        <f>S18+S20+S22</f>
        <v>2987.4999999999995</v>
      </c>
      <c r="T17" s="65">
        <f>T18+T20+T22</f>
        <v>3055.9</v>
      </c>
    </row>
    <row r="18" spans="9:20" s="6" customFormat="1" ht="69.75" customHeight="1" x14ac:dyDescent="0.25">
      <c r="I18" s="186" t="s">
        <v>14</v>
      </c>
      <c r="J18" s="187"/>
      <c r="K18" s="187"/>
      <c r="L18" s="187"/>
      <c r="M18" s="187"/>
      <c r="N18" s="42">
        <v>931</v>
      </c>
      <c r="O18" s="43" t="s">
        <v>24</v>
      </c>
      <c r="P18" s="51" t="s">
        <v>26</v>
      </c>
      <c r="Q18" s="9" t="s">
        <v>15</v>
      </c>
      <c r="R18" s="66">
        <f>R19</f>
        <v>1488.3</v>
      </c>
      <c r="S18" s="66">
        <f>S19</f>
        <v>1599.1</v>
      </c>
      <c r="T18" s="67">
        <f>T19</f>
        <v>1612.1</v>
      </c>
    </row>
    <row r="19" spans="9:20" s="6" customFormat="1" ht="28.5" customHeight="1" x14ac:dyDescent="0.25">
      <c r="I19" s="188" t="s">
        <v>27</v>
      </c>
      <c r="J19" s="189"/>
      <c r="K19" s="189"/>
      <c r="L19" s="189"/>
      <c r="M19" s="33"/>
      <c r="N19" s="42">
        <v>931</v>
      </c>
      <c r="O19" s="43" t="s">
        <v>24</v>
      </c>
      <c r="P19" s="51" t="s">
        <v>26</v>
      </c>
      <c r="Q19" s="9" t="s">
        <v>17</v>
      </c>
      <c r="R19" s="66">
        <v>1488.3</v>
      </c>
      <c r="S19" s="76">
        <v>1599.1</v>
      </c>
      <c r="T19" s="76">
        <v>1612.1</v>
      </c>
    </row>
    <row r="20" spans="9:20" s="6" customFormat="1" ht="26.25" customHeight="1" x14ac:dyDescent="0.25">
      <c r="I20" s="192" t="s">
        <v>18</v>
      </c>
      <c r="J20" s="193"/>
      <c r="K20" s="193"/>
      <c r="L20" s="193"/>
      <c r="M20" s="193"/>
      <c r="N20" s="42">
        <v>931</v>
      </c>
      <c r="O20" s="43" t="s">
        <v>24</v>
      </c>
      <c r="P20" s="51" t="s">
        <v>26</v>
      </c>
      <c r="Q20" s="9" t="s">
        <v>20</v>
      </c>
      <c r="R20" s="66">
        <f>R21</f>
        <v>1333.1</v>
      </c>
      <c r="S20" s="66">
        <f>S21</f>
        <v>1388.3</v>
      </c>
      <c r="T20" s="67">
        <f>T21</f>
        <v>1443.7</v>
      </c>
    </row>
    <row r="21" spans="9:20" s="6" customFormat="1" ht="25.5" customHeight="1" x14ac:dyDescent="0.25">
      <c r="I21" s="192" t="s">
        <v>21</v>
      </c>
      <c r="J21" s="193"/>
      <c r="K21" s="193"/>
      <c r="L21" s="193"/>
      <c r="M21" s="193"/>
      <c r="N21" s="42">
        <v>931</v>
      </c>
      <c r="O21" s="43" t="s">
        <v>24</v>
      </c>
      <c r="P21" s="51" t="s">
        <v>26</v>
      </c>
      <c r="Q21" s="9" t="s">
        <v>22</v>
      </c>
      <c r="R21" s="66">
        <v>1333.1</v>
      </c>
      <c r="S21" s="76">
        <v>1388.3</v>
      </c>
      <c r="T21" s="76">
        <v>1443.7</v>
      </c>
    </row>
    <row r="22" spans="9:20" s="6" customFormat="1" ht="23.25" customHeight="1" x14ac:dyDescent="0.25">
      <c r="I22" s="194" t="s">
        <v>28</v>
      </c>
      <c r="J22" s="195"/>
      <c r="K22" s="195"/>
      <c r="L22" s="195"/>
      <c r="M22" s="195"/>
      <c r="N22" s="42">
        <v>931</v>
      </c>
      <c r="O22" s="43" t="s">
        <v>24</v>
      </c>
      <c r="P22" s="51" t="s">
        <v>26</v>
      </c>
      <c r="Q22" s="9" t="s">
        <v>29</v>
      </c>
      <c r="R22" s="66">
        <v>0.1</v>
      </c>
      <c r="S22" s="76">
        <v>0.1</v>
      </c>
      <c r="T22" s="76">
        <v>0.1</v>
      </c>
    </row>
    <row r="23" spans="9:20" s="6" customFormat="1" ht="84" customHeight="1" x14ac:dyDescent="0.25">
      <c r="I23" s="182" t="s">
        <v>30</v>
      </c>
      <c r="J23" s="183"/>
      <c r="K23" s="183"/>
      <c r="L23" s="183"/>
      <c r="M23" s="183"/>
      <c r="N23" s="93">
        <v>931</v>
      </c>
      <c r="O23" s="94" t="s">
        <v>24</v>
      </c>
      <c r="P23" s="95" t="s">
        <v>31</v>
      </c>
      <c r="Q23" s="98"/>
      <c r="R23" s="72">
        <f t="shared" ref="R23:T24" si="0">R24</f>
        <v>187.1</v>
      </c>
      <c r="S23" s="72">
        <f t="shared" si="0"/>
        <v>194.8</v>
      </c>
      <c r="T23" s="73">
        <f t="shared" si="0"/>
        <v>202.6</v>
      </c>
    </row>
    <row r="24" spans="9:20" s="6" customFormat="1" ht="71.25" customHeight="1" x14ac:dyDescent="0.25">
      <c r="I24" s="190" t="s">
        <v>189</v>
      </c>
      <c r="J24" s="191"/>
      <c r="K24" s="191"/>
      <c r="L24" s="191"/>
      <c r="M24" s="191"/>
      <c r="N24" s="96">
        <v>931</v>
      </c>
      <c r="O24" s="97" t="s">
        <v>24</v>
      </c>
      <c r="P24" s="86" t="s">
        <v>31</v>
      </c>
      <c r="Q24" s="87" t="s">
        <v>15</v>
      </c>
      <c r="R24" s="71">
        <f t="shared" si="0"/>
        <v>187.1</v>
      </c>
      <c r="S24" s="71">
        <f t="shared" si="0"/>
        <v>194.8</v>
      </c>
      <c r="T24" s="74">
        <f t="shared" si="0"/>
        <v>202.6</v>
      </c>
    </row>
    <row r="25" spans="9:20" s="6" customFormat="1" ht="26.25" customHeight="1" x14ac:dyDescent="0.25">
      <c r="I25" s="190" t="s">
        <v>27</v>
      </c>
      <c r="J25" s="191"/>
      <c r="K25" s="191"/>
      <c r="L25" s="191"/>
      <c r="M25" s="191"/>
      <c r="N25" s="96">
        <v>931</v>
      </c>
      <c r="O25" s="97" t="s">
        <v>24</v>
      </c>
      <c r="P25" s="86" t="s">
        <v>31</v>
      </c>
      <c r="Q25" s="87" t="s">
        <v>17</v>
      </c>
      <c r="R25" s="71">
        <v>187.1</v>
      </c>
      <c r="S25" s="82">
        <v>194.8</v>
      </c>
      <c r="T25" s="82">
        <v>202.6</v>
      </c>
    </row>
    <row r="26" spans="9:20" s="6" customFormat="1" ht="67.5" customHeight="1" x14ac:dyDescent="0.25">
      <c r="I26" s="182" t="s">
        <v>32</v>
      </c>
      <c r="J26" s="183"/>
      <c r="K26" s="183"/>
      <c r="L26" s="183"/>
      <c r="M26" s="183"/>
      <c r="N26" s="93">
        <v>931</v>
      </c>
      <c r="O26" s="94" t="s">
        <v>24</v>
      </c>
      <c r="P26" s="147" t="s">
        <v>33</v>
      </c>
      <c r="Q26" s="87"/>
      <c r="R26" s="72">
        <f t="shared" ref="R26:T27" si="1">R27</f>
        <v>108</v>
      </c>
      <c r="S26" s="72">
        <f t="shared" si="1"/>
        <v>112.5</v>
      </c>
      <c r="T26" s="73">
        <f t="shared" si="1"/>
        <v>117</v>
      </c>
    </row>
    <row r="27" spans="9:20" s="6" customFormat="1" ht="19.5" customHeight="1" x14ac:dyDescent="0.25">
      <c r="I27" s="196" t="s">
        <v>34</v>
      </c>
      <c r="J27" s="197"/>
      <c r="K27" s="197"/>
      <c r="L27" s="197"/>
      <c r="M27" s="197"/>
      <c r="N27" s="96">
        <v>931</v>
      </c>
      <c r="O27" s="97" t="s">
        <v>24</v>
      </c>
      <c r="P27" s="148" t="s">
        <v>33</v>
      </c>
      <c r="Q27" s="149" t="s">
        <v>35</v>
      </c>
      <c r="R27" s="150">
        <f t="shared" si="1"/>
        <v>108</v>
      </c>
      <c r="S27" s="150">
        <f t="shared" si="1"/>
        <v>112.5</v>
      </c>
      <c r="T27" s="151">
        <f t="shared" si="1"/>
        <v>117</v>
      </c>
    </row>
    <row r="28" spans="9:20" s="6" customFormat="1" ht="21.75" customHeight="1" x14ac:dyDescent="0.25">
      <c r="I28" s="188" t="s">
        <v>28</v>
      </c>
      <c r="J28" s="189"/>
      <c r="K28" s="189"/>
      <c r="L28" s="189"/>
      <c r="M28" s="152"/>
      <c r="N28" s="96">
        <v>931</v>
      </c>
      <c r="O28" s="97" t="s">
        <v>24</v>
      </c>
      <c r="P28" s="148" t="s">
        <v>33</v>
      </c>
      <c r="Q28" s="149" t="s">
        <v>29</v>
      </c>
      <c r="R28" s="70">
        <v>108</v>
      </c>
      <c r="S28" s="82">
        <v>112.5</v>
      </c>
      <c r="T28" s="82">
        <v>117</v>
      </c>
    </row>
    <row r="29" spans="9:20" s="6" customFormat="1" ht="47.25" customHeight="1" x14ac:dyDescent="0.25">
      <c r="I29" s="198" t="s">
        <v>36</v>
      </c>
      <c r="J29" s="199"/>
      <c r="K29" s="199"/>
      <c r="L29" s="199"/>
      <c r="M29" s="57"/>
      <c r="N29" s="40">
        <v>887</v>
      </c>
      <c r="O29" s="41"/>
      <c r="P29" s="52"/>
      <c r="Q29" s="13"/>
      <c r="R29" s="64">
        <f>R30+R65+R98+R108+R161+R190+R198+R214</f>
        <v>72375.900000000009</v>
      </c>
      <c r="S29" s="64">
        <f>S30+S65+S98+S108+S161+S190+S198+S214</f>
        <v>73294.2</v>
      </c>
      <c r="T29" s="65">
        <f>T30+T65+T98+T108+T161+T190+T198+T214</f>
        <v>74053.799999999988</v>
      </c>
    </row>
    <row r="30" spans="9:20" s="6" customFormat="1" ht="29.25" customHeight="1" x14ac:dyDescent="0.25">
      <c r="I30" s="198" t="s">
        <v>8</v>
      </c>
      <c r="J30" s="199"/>
      <c r="K30" s="199"/>
      <c r="L30" s="199"/>
      <c r="M30" s="199"/>
      <c r="N30" s="40">
        <v>887</v>
      </c>
      <c r="O30" s="39" t="s">
        <v>9</v>
      </c>
      <c r="P30" s="50"/>
      <c r="Q30" s="7"/>
      <c r="R30" s="64">
        <f>R31+R51+R55</f>
        <v>13090.5</v>
      </c>
      <c r="S30" s="64">
        <f>S31+S51+S55</f>
        <v>13633.400000000001</v>
      </c>
      <c r="T30" s="65">
        <f>T31+T51+T55</f>
        <v>14155.5</v>
      </c>
    </row>
    <row r="31" spans="9:20" s="15" customFormat="1" ht="60" customHeight="1" x14ac:dyDescent="0.25">
      <c r="I31" s="198" t="s">
        <v>197</v>
      </c>
      <c r="J31" s="199"/>
      <c r="K31" s="199"/>
      <c r="L31" s="199"/>
      <c r="M31" s="16"/>
      <c r="N31" s="40">
        <v>887</v>
      </c>
      <c r="O31" s="41" t="s">
        <v>37</v>
      </c>
      <c r="P31" s="50"/>
      <c r="Q31" s="8"/>
      <c r="R31" s="64">
        <f>R35+R38+R46</f>
        <v>12908</v>
      </c>
      <c r="S31" s="64">
        <f>S35+S38+S46</f>
        <v>13444.2</v>
      </c>
      <c r="T31" s="65">
        <f>T35+T38+T46</f>
        <v>13959.6</v>
      </c>
    </row>
    <row r="32" spans="9:20" s="15" customFormat="1" ht="14.25" hidden="1" customHeight="1" x14ac:dyDescent="0.25">
      <c r="I32" s="200" t="s">
        <v>190</v>
      </c>
      <c r="J32" s="201"/>
      <c r="K32" s="201"/>
      <c r="L32" s="201"/>
      <c r="M32" s="201"/>
      <c r="N32" s="40">
        <v>887</v>
      </c>
      <c r="O32" s="41" t="s">
        <v>37</v>
      </c>
      <c r="P32" s="50" t="s">
        <v>38</v>
      </c>
      <c r="Q32" s="8"/>
      <c r="R32" s="64">
        <f t="shared" ref="R32:T33" si="2">R33</f>
        <v>0</v>
      </c>
      <c r="S32" s="64">
        <f t="shared" si="2"/>
        <v>0</v>
      </c>
      <c r="T32" s="65">
        <f t="shared" si="2"/>
        <v>0</v>
      </c>
    </row>
    <row r="33" spans="9:20" s="15" customFormat="1" ht="15" hidden="1" customHeight="1" x14ac:dyDescent="0.25">
      <c r="I33" s="202" t="s">
        <v>189</v>
      </c>
      <c r="J33" s="203"/>
      <c r="K33" s="203"/>
      <c r="L33" s="203"/>
      <c r="M33" s="203"/>
      <c r="N33" s="40">
        <v>887</v>
      </c>
      <c r="O33" s="43" t="s">
        <v>37</v>
      </c>
      <c r="P33" s="51" t="s">
        <v>38</v>
      </c>
      <c r="Q33" s="9" t="s">
        <v>15</v>
      </c>
      <c r="R33" s="66">
        <f t="shared" si="2"/>
        <v>0</v>
      </c>
      <c r="S33" s="66">
        <f t="shared" si="2"/>
        <v>0</v>
      </c>
      <c r="T33" s="67">
        <f t="shared" si="2"/>
        <v>0</v>
      </c>
    </row>
    <row r="34" spans="9:20" s="15" customFormat="1" ht="15" hidden="1" customHeight="1" x14ac:dyDescent="0.25">
      <c r="I34" s="202" t="s">
        <v>39</v>
      </c>
      <c r="J34" s="203"/>
      <c r="K34" s="203"/>
      <c r="L34" s="203"/>
      <c r="M34" s="17"/>
      <c r="N34" s="40">
        <v>887</v>
      </c>
      <c r="O34" s="43" t="s">
        <v>37</v>
      </c>
      <c r="P34" s="51" t="s">
        <v>38</v>
      </c>
      <c r="Q34" s="9" t="s">
        <v>17</v>
      </c>
      <c r="R34" s="66"/>
      <c r="S34" s="66"/>
      <c r="T34" s="67"/>
    </row>
    <row r="35" spans="9:20" s="6" customFormat="1" ht="15" hidden="1" customHeight="1" x14ac:dyDescent="0.25">
      <c r="I35" s="204" t="s">
        <v>40</v>
      </c>
      <c r="J35" s="205"/>
      <c r="K35" s="205"/>
      <c r="L35" s="205"/>
      <c r="M35" s="18"/>
      <c r="N35" s="40">
        <v>887</v>
      </c>
      <c r="O35" s="41" t="s">
        <v>37</v>
      </c>
      <c r="P35" s="50" t="s">
        <v>41</v>
      </c>
      <c r="Q35" s="8"/>
      <c r="R35" s="64">
        <f t="shared" ref="R35:T36" si="3">R36</f>
        <v>0</v>
      </c>
      <c r="S35" s="64">
        <f t="shared" si="3"/>
        <v>0</v>
      </c>
      <c r="T35" s="65">
        <f t="shared" si="3"/>
        <v>0</v>
      </c>
    </row>
    <row r="36" spans="9:20" s="6" customFormat="1" ht="15" hidden="1" customHeight="1" x14ac:dyDescent="0.25">
      <c r="I36" s="206" t="s">
        <v>14</v>
      </c>
      <c r="J36" s="207"/>
      <c r="K36" s="207"/>
      <c r="L36" s="207"/>
      <c r="M36" s="19"/>
      <c r="N36" s="42">
        <v>887</v>
      </c>
      <c r="O36" s="43" t="s">
        <v>37</v>
      </c>
      <c r="P36" s="51" t="s">
        <v>41</v>
      </c>
      <c r="Q36" s="9" t="s">
        <v>15</v>
      </c>
      <c r="R36" s="66">
        <f t="shared" si="3"/>
        <v>0</v>
      </c>
      <c r="S36" s="66">
        <f t="shared" si="3"/>
        <v>0</v>
      </c>
      <c r="T36" s="67">
        <f t="shared" si="3"/>
        <v>0</v>
      </c>
    </row>
    <row r="37" spans="9:20" s="6" customFormat="1" ht="15" hidden="1" customHeight="1" x14ac:dyDescent="0.25">
      <c r="I37" s="208" t="s">
        <v>16</v>
      </c>
      <c r="J37" s="209"/>
      <c r="K37" s="209"/>
      <c r="L37" s="209"/>
      <c r="M37" s="19"/>
      <c r="N37" s="42">
        <v>887</v>
      </c>
      <c r="O37" s="43" t="s">
        <v>37</v>
      </c>
      <c r="P37" s="51" t="s">
        <v>41</v>
      </c>
      <c r="Q37" s="9" t="s">
        <v>17</v>
      </c>
      <c r="R37" s="66"/>
      <c r="S37" s="66"/>
      <c r="T37" s="67"/>
    </row>
    <row r="38" spans="9:20" s="6" customFormat="1" ht="66" customHeight="1" x14ac:dyDescent="0.25">
      <c r="I38" s="210" t="s">
        <v>42</v>
      </c>
      <c r="J38" s="211"/>
      <c r="K38" s="211"/>
      <c r="L38" s="211"/>
      <c r="M38" s="146"/>
      <c r="N38" s="93">
        <v>887</v>
      </c>
      <c r="O38" s="94" t="s">
        <v>37</v>
      </c>
      <c r="P38" s="95" t="s">
        <v>38</v>
      </c>
      <c r="Q38" s="98"/>
      <c r="R38" s="72">
        <f>R39+R41+R43</f>
        <v>11708.3</v>
      </c>
      <c r="S38" s="72">
        <f>S39+S41+S43</f>
        <v>12194.6</v>
      </c>
      <c r="T38" s="73">
        <f>T39+T41+T43</f>
        <v>12660.1</v>
      </c>
    </row>
    <row r="39" spans="9:20" s="6" customFormat="1" ht="78.75" customHeight="1" x14ac:dyDescent="0.25">
      <c r="I39" s="202" t="s">
        <v>14</v>
      </c>
      <c r="J39" s="203"/>
      <c r="K39" s="203"/>
      <c r="L39" s="203"/>
      <c r="M39" s="19"/>
      <c r="N39" s="42">
        <v>887</v>
      </c>
      <c r="O39" s="43" t="s">
        <v>37</v>
      </c>
      <c r="P39" s="51" t="s">
        <v>38</v>
      </c>
      <c r="Q39" s="9" t="s">
        <v>15</v>
      </c>
      <c r="R39" s="66">
        <f>R40</f>
        <v>9727.7999999999993</v>
      </c>
      <c r="S39" s="66">
        <f>S40</f>
        <v>10132.200000000001</v>
      </c>
      <c r="T39" s="67">
        <f>T40</f>
        <v>10536.6</v>
      </c>
    </row>
    <row r="40" spans="9:20" s="6" customFormat="1" ht="30.75" customHeight="1" x14ac:dyDescent="0.25">
      <c r="I40" s="188" t="s">
        <v>16</v>
      </c>
      <c r="J40" s="189"/>
      <c r="K40" s="189"/>
      <c r="L40" s="189"/>
      <c r="M40" s="19"/>
      <c r="N40" s="42">
        <v>887</v>
      </c>
      <c r="O40" s="43" t="s">
        <v>37</v>
      </c>
      <c r="P40" s="51" t="s">
        <v>38</v>
      </c>
      <c r="Q40" s="9" t="s">
        <v>17</v>
      </c>
      <c r="R40" s="66">
        <v>9727.7999999999993</v>
      </c>
      <c r="S40" s="76">
        <v>10132.200000000001</v>
      </c>
      <c r="T40" s="76">
        <v>10536.6</v>
      </c>
    </row>
    <row r="41" spans="9:20" s="6" customFormat="1" ht="30" customHeight="1" x14ac:dyDescent="0.25">
      <c r="I41" s="208" t="s">
        <v>18</v>
      </c>
      <c r="J41" s="209"/>
      <c r="K41" s="209"/>
      <c r="L41" s="209"/>
      <c r="M41" s="19"/>
      <c r="N41" s="42">
        <v>887</v>
      </c>
      <c r="O41" s="43" t="s">
        <v>37</v>
      </c>
      <c r="P41" s="51" t="s">
        <v>38</v>
      </c>
      <c r="Q41" s="9" t="s">
        <v>20</v>
      </c>
      <c r="R41" s="66">
        <f>R42</f>
        <v>1975.9</v>
      </c>
      <c r="S41" s="66">
        <f>S42</f>
        <v>2057.6</v>
      </c>
      <c r="T41" s="67">
        <f>T42</f>
        <v>2118.5</v>
      </c>
    </row>
    <row r="42" spans="9:20" s="6" customFormat="1" ht="28.5" customHeight="1" x14ac:dyDescent="0.25">
      <c r="I42" s="212" t="s">
        <v>21</v>
      </c>
      <c r="J42" s="213"/>
      <c r="K42" s="213"/>
      <c r="L42" s="213"/>
      <c r="M42" s="20"/>
      <c r="N42" s="44">
        <v>887</v>
      </c>
      <c r="O42" s="45" t="s">
        <v>37</v>
      </c>
      <c r="P42" s="54" t="s">
        <v>38</v>
      </c>
      <c r="Q42" s="21" t="s">
        <v>22</v>
      </c>
      <c r="R42" s="66">
        <v>1975.9</v>
      </c>
      <c r="S42" s="76">
        <v>2057.6</v>
      </c>
      <c r="T42" s="76">
        <v>2118.5</v>
      </c>
    </row>
    <row r="43" spans="9:20" s="6" customFormat="1" ht="19.5" customHeight="1" x14ac:dyDescent="0.25">
      <c r="I43" s="202" t="s">
        <v>34</v>
      </c>
      <c r="J43" s="203"/>
      <c r="K43" s="203"/>
      <c r="L43" s="203"/>
      <c r="M43" s="19"/>
      <c r="N43" s="42">
        <v>887</v>
      </c>
      <c r="O43" s="43" t="s">
        <v>37</v>
      </c>
      <c r="P43" s="51" t="s">
        <v>38</v>
      </c>
      <c r="Q43" s="9" t="s">
        <v>35</v>
      </c>
      <c r="R43" s="66">
        <f>R45+R44</f>
        <v>4.5999999999999996</v>
      </c>
      <c r="S43" s="66">
        <f>S45+S44</f>
        <v>4.8</v>
      </c>
      <c r="T43" s="67">
        <f>T45+T44</f>
        <v>5</v>
      </c>
    </row>
    <row r="44" spans="9:20" s="6" customFormat="1" ht="102.75" hidden="1" customHeight="1" x14ac:dyDescent="0.25">
      <c r="I44" s="202" t="s">
        <v>43</v>
      </c>
      <c r="J44" s="203"/>
      <c r="K44" s="203"/>
      <c r="L44" s="203"/>
      <c r="M44" s="19"/>
      <c r="N44" s="42">
        <v>887</v>
      </c>
      <c r="O44" s="43" t="s">
        <v>37</v>
      </c>
      <c r="P44" s="51" t="s">
        <v>38</v>
      </c>
      <c r="Q44" s="9" t="s">
        <v>44</v>
      </c>
      <c r="R44" s="66">
        <f>0</f>
        <v>0</v>
      </c>
      <c r="S44" s="76">
        <v>0</v>
      </c>
      <c r="T44" s="76">
        <v>0</v>
      </c>
    </row>
    <row r="45" spans="9:20" s="6" customFormat="1" ht="20.25" customHeight="1" x14ac:dyDescent="0.25">
      <c r="I45" s="208" t="s">
        <v>28</v>
      </c>
      <c r="J45" s="209"/>
      <c r="K45" s="209"/>
      <c r="L45" s="209"/>
      <c r="M45" s="19"/>
      <c r="N45" s="42">
        <v>887</v>
      </c>
      <c r="O45" s="43" t="s">
        <v>37</v>
      </c>
      <c r="P45" s="51" t="s">
        <v>38</v>
      </c>
      <c r="Q45" s="9" t="s">
        <v>29</v>
      </c>
      <c r="R45" s="78">
        <v>4.5999999999999996</v>
      </c>
      <c r="S45" s="79">
        <v>4.8</v>
      </c>
      <c r="T45" s="79">
        <v>5</v>
      </c>
    </row>
    <row r="46" spans="9:20" s="6" customFormat="1" ht="65.25" customHeight="1" x14ac:dyDescent="0.25">
      <c r="I46" s="210" t="s">
        <v>207</v>
      </c>
      <c r="J46" s="211"/>
      <c r="K46" s="211"/>
      <c r="L46" s="211"/>
      <c r="M46" s="34"/>
      <c r="N46" s="93">
        <v>887</v>
      </c>
      <c r="O46" s="94" t="s">
        <v>37</v>
      </c>
      <c r="P46" s="95" t="s">
        <v>45</v>
      </c>
      <c r="Q46" s="136"/>
      <c r="R46" s="137">
        <f>R47+R49</f>
        <v>1199.7</v>
      </c>
      <c r="S46" s="138">
        <f>S47+S49</f>
        <v>1249.6000000000001</v>
      </c>
      <c r="T46" s="139">
        <f>T47+T49</f>
        <v>1299.5</v>
      </c>
    </row>
    <row r="47" spans="9:20" s="6" customFormat="1" ht="75.75" customHeight="1" x14ac:dyDescent="0.25">
      <c r="I47" s="186" t="s">
        <v>189</v>
      </c>
      <c r="J47" s="187"/>
      <c r="K47" s="187"/>
      <c r="L47" s="187"/>
      <c r="M47" s="187"/>
      <c r="N47" s="96">
        <v>887</v>
      </c>
      <c r="O47" s="97" t="s">
        <v>37</v>
      </c>
      <c r="P47" s="86" t="s">
        <v>45</v>
      </c>
      <c r="Q47" s="87" t="s">
        <v>15</v>
      </c>
      <c r="R47" s="140">
        <f>R48</f>
        <v>1116.3</v>
      </c>
      <c r="S47" s="140">
        <f>S48</f>
        <v>1162.7</v>
      </c>
      <c r="T47" s="141">
        <f>T48</f>
        <v>1209.0999999999999</v>
      </c>
    </row>
    <row r="48" spans="9:20" s="6" customFormat="1" ht="30" customHeight="1" x14ac:dyDescent="0.25">
      <c r="I48" s="188" t="s">
        <v>16</v>
      </c>
      <c r="J48" s="189"/>
      <c r="K48" s="189"/>
      <c r="L48" s="189"/>
      <c r="M48" s="33"/>
      <c r="N48" s="96">
        <v>887</v>
      </c>
      <c r="O48" s="97" t="s">
        <v>37</v>
      </c>
      <c r="P48" s="86" t="s">
        <v>45</v>
      </c>
      <c r="Q48" s="87" t="s">
        <v>17</v>
      </c>
      <c r="R48" s="71">
        <v>1116.3</v>
      </c>
      <c r="S48" s="82">
        <v>1162.7</v>
      </c>
      <c r="T48" s="82">
        <v>1209.0999999999999</v>
      </c>
    </row>
    <row r="49" spans="9:20" s="6" customFormat="1" ht="28.5" customHeight="1" x14ac:dyDescent="0.25">
      <c r="I49" s="196" t="s">
        <v>18</v>
      </c>
      <c r="J49" s="197"/>
      <c r="K49" s="197"/>
      <c r="L49" s="197"/>
      <c r="M49" s="197"/>
      <c r="N49" s="96">
        <v>887</v>
      </c>
      <c r="O49" s="97" t="s">
        <v>37</v>
      </c>
      <c r="P49" s="86" t="s">
        <v>45</v>
      </c>
      <c r="Q49" s="87" t="s">
        <v>20</v>
      </c>
      <c r="R49" s="71">
        <f>R50</f>
        <v>83.4</v>
      </c>
      <c r="S49" s="71">
        <f>S50</f>
        <v>86.9</v>
      </c>
      <c r="T49" s="74">
        <f>T50</f>
        <v>90.4</v>
      </c>
    </row>
    <row r="50" spans="9:20" s="6" customFormat="1" ht="28.5" customHeight="1" x14ac:dyDescent="0.25">
      <c r="I50" s="188" t="s">
        <v>21</v>
      </c>
      <c r="J50" s="189"/>
      <c r="K50" s="189"/>
      <c r="L50" s="189"/>
      <c r="M50" s="99"/>
      <c r="N50" s="96">
        <v>887</v>
      </c>
      <c r="O50" s="97" t="s">
        <v>37</v>
      </c>
      <c r="P50" s="86" t="s">
        <v>45</v>
      </c>
      <c r="Q50" s="87" t="s">
        <v>22</v>
      </c>
      <c r="R50" s="71">
        <v>83.4</v>
      </c>
      <c r="S50" s="82">
        <v>86.9</v>
      </c>
      <c r="T50" s="82">
        <v>90.4</v>
      </c>
    </row>
    <row r="51" spans="9:20" s="15" customFormat="1" ht="23.25" customHeight="1" x14ac:dyDescent="0.25">
      <c r="I51" s="182" t="s">
        <v>187</v>
      </c>
      <c r="J51" s="183"/>
      <c r="K51" s="183"/>
      <c r="L51" s="183"/>
      <c r="M51" s="131"/>
      <c r="N51" s="93">
        <v>887</v>
      </c>
      <c r="O51" s="94" t="s">
        <v>46</v>
      </c>
      <c r="P51" s="95"/>
      <c r="Q51" s="98"/>
      <c r="R51" s="72">
        <f t="shared" ref="R51:T53" si="4">R52</f>
        <v>20</v>
      </c>
      <c r="S51" s="72">
        <f t="shared" si="4"/>
        <v>20</v>
      </c>
      <c r="T51" s="73">
        <f t="shared" si="4"/>
        <v>20</v>
      </c>
    </row>
    <row r="52" spans="9:20" s="6" customFormat="1" ht="19.5" customHeight="1" x14ac:dyDescent="0.25">
      <c r="I52" s="214" t="s">
        <v>186</v>
      </c>
      <c r="J52" s="215"/>
      <c r="K52" s="215"/>
      <c r="L52" s="216"/>
      <c r="M52" s="142"/>
      <c r="N52" s="96">
        <v>887</v>
      </c>
      <c r="O52" s="97" t="s">
        <v>46</v>
      </c>
      <c r="P52" s="86" t="s">
        <v>47</v>
      </c>
      <c r="Q52" s="87"/>
      <c r="R52" s="71">
        <f t="shared" si="4"/>
        <v>20</v>
      </c>
      <c r="S52" s="71">
        <f t="shared" si="4"/>
        <v>20</v>
      </c>
      <c r="T52" s="74">
        <f t="shared" si="4"/>
        <v>20</v>
      </c>
    </row>
    <row r="53" spans="9:20" s="6" customFormat="1" ht="20.25" customHeight="1" x14ac:dyDescent="0.25">
      <c r="I53" s="143" t="s">
        <v>34</v>
      </c>
      <c r="J53" s="144"/>
      <c r="K53" s="144"/>
      <c r="L53" s="144"/>
      <c r="M53" s="144"/>
      <c r="N53" s="96">
        <v>887</v>
      </c>
      <c r="O53" s="97" t="s">
        <v>46</v>
      </c>
      <c r="P53" s="86" t="s">
        <v>47</v>
      </c>
      <c r="Q53" s="87" t="s">
        <v>35</v>
      </c>
      <c r="R53" s="71">
        <f t="shared" si="4"/>
        <v>20</v>
      </c>
      <c r="S53" s="71">
        <f t="shared" si="4"/>
        <v>20</v>
      </c>
      <c r="T53" s="74">
        <f t="shared" si="4"/>
        <v>20</v>
      </c>
    </row>
    <row r="54" spans="9:20" s="6" customFormat="1" ht="21.75" customHeight="1" x14ac:dyDescent="0.25">
      <c r="I54" s="188" t="s">
        <v>169</v>
      </c>
      <c r="J54" s="217"/>
      <c r="K54" s="217"/>
      <c r="L54" s="217"/>
      <c r="M54" s="100"/>
      <c r="N54" s="96">
        <v>887</v>
      </c>
      <c r="O54" s="97" t="s">
        <v>46</v>
      </c>
      <c r="P54" s="86" t="s">
        <v>47</v>
      </c>
      <c r="Q54" s="87" t="s">
        <v>48</v>
      </c>
      <c r="R54" s="71">
        <v>20</v>
      </c>
      <c r="S54" s="82">
        <v>20</v>
      </c>
      <c r="T54" s="82">
        <v>20</v>
      </c>
    </row>
    <row r="55" spans="9:20" s="6" customFormat="1" ht="27" customHeight="1" x14ac:dyDescent="0.25">
      <c r="I55" s="182" t="s">
        <v>49</v>
      </c>
      <c r="J55" s="183"/>
      <c r="K55" s="183"/>
      <c r="L55" s="183"/>
      <c r="M55" s="100"/>
      <c r="N55" s="93">
        <v>887</v>
      </c>
      <c r="O55" s="94" t="s">
        <v>50</v>
      </c>
      <c r="P55" s="95" t="s">
        <v>51</v>
      </c>
      <c r="Q55" s="98"/>
      <c r="R55" s="72">
        <f>R56+R59+R62</f>
        <v>162.5</v>
      </c>
      <c r="S55" s="72">
        <f>S56+S59+S62</f>
        <v>169.2</v>
      </c>
      <c r="T55" s="72">
        <f>T56+T59+T62</f>
        <v>175.9</v>
      </c>
    </row>
    <row r="56" spans="9:20" s="6" customFormat="1" ht="75" customHeight="1" x14ac:dyDescent="0.25">
      <c r="I56" s="182" t="s">
        <v>205</v>
      </c>
      <c r="J56" s="183"/>
      <c r="K56" s="183"/>
      <c r="L56" s="183"/>
      <c r="M56" s="99"/>
      <c r="N56" s="93">
        <v>887</v>
      </c>
      <c r="O56" s="94" t="s">
        <v>50</v>
      </c>
      <c r="P56" s="95" t="s">
        <v>52</v>
      </c>
      <c r="Q56" s="98"/>
      <c r="R56" s="72">
        <f t="shared" ref="R56:T57" si="5">R57</f>
        <v>9.1999999999999993</v>
      </c>
      <c r="S56" s="72">
        <f t="shared" si="5"/>
        <v>9.6</v>
      </c>
      <c r="T56" s="73">
        <f t="shared" si="5"/>
        <v>10</v>
      </c>
    </row>
    <row r="57" spans="9:20" s="6" customFormat="1" ht="28.5" customHeight="1" x14ac:dyDescent="0.25">
      <c r="I57" s="188" t="s">
        <v>18</v>
      </c>
      <c r="J57" s="189"/>
      <c r="K57" s="189"/>
      <c r="L57" s="189"/>
      <c r="M57" s="99"/>
      <c r="N57" s="96">
        <v>887</v>
      </c>
      <c r="O57" s="97" t="s">
        <v>50</v>
      </c>
      <c r="P57" s="86" t="s">
        <v>52</v>
      </c>
      <c r="Q57" s="87" t="s">
        <v>20</v>
      </c>
      <c r="R57" s="71">
        <f t="shared" si="5"/>
        <v>9.1999999999999993</v>
      </c>
      <c r="S57" s="71">
        <f t="shared" si="5"/>
        <v>9.6</v>
      </c>
      <c r="T57" s="74">
        <f t="shared" si="5"/>
        <v>10</v>
      </c>
    </row>
    <row r="58" spans="9:20" s="6" customFormat="1" ht="30" customHeight="1" x14ac:dyDescent="0.25">
      <c r="I58" s="188" t="s">
        <v>21</v>
      </c>
      <c r="J58" s="189"/>
      <c r="K58" s="189"/>
      <c r="L58" s="189"/>
      <c r="M58" s="99"/>
      <c r="N58" s="96">
        <v>887</v>
      </c>
      <c r="O58" s="97" t="s">
        <v>50</v>
      </c>
      <c r="P58" s="86" t="s">
        <v>52</v>
      </c>
      <c r="Q58" s="87" t="s">
        <v>22</v>
      </c>
      <c r="R58" s="71">
        <v>9.1999999999999993</v>
      </c>
      <c r="S58" s="82">
        <v>9.6</v>
      </c>
      <c r="T58" s="82">
        <v>10</v>
      </c>
    </row>
    <row r="59" spans="9:20" s="6" customFormat="1" ht="30" customHeight="1" x14ac:dyDescent="0.25">
      <c r="I59" s="218" t="s">
        <v>194</v>
      </c>
      <c r="J59" s="219"/>
      <c r="K59" s="219"/>
      <c r="L59" s="219"/>
      <c r="M59" s="131"/>
      <c r="N59" s="93">
        <v>887</v>
      </c>
      <c r="O59" s="94" t="s">
        <v>50</v>
      </c>
      <c r="P59" s="95" t="s">
        <v>195</v>
      </c>
      <c r="Q59" s="87"/>
      <c r="R59" s="72">
        <f t="shared" ref="R59:T63" si="6">R60</f>
        <v>94.5</v>
      </c>
      <c r="S59" s="72">
        <f t="shared" si="6"/>
        <v>98.4</v>
      </c>
      <c r="T59" s="73">
        <f t="shared" si="6"/>
        <v>102.3</v>
      </c>
    </row>
    <row r="60" spans="9:20" s="6" customFormat="1" ht="30" customHeight="1" x14ac:dyDescent="0.25">
      <c r="I60" s="188" t="s">
        <v>18</v>
      </c>
      <c r="J60" s="189"/>
      <c r="K60" s="189"/>
      <c r="L60" s="189"/>
      <c r="M60" s="99"/>
      <c r="N60" s="96">
        <v>887</v>
      </c>
      <c r="O60" s="97" t="s">
        <v>50</v>
      </c>
      <c r="P60" s="86" t="s">
        <v>195</v>
      </c>
      <c r="Q60" s="87" t="s">
        <v>20</v>
      </c>
      <c r="R60" s="71">
        <f t="shared" si="6"/>
        <v>94.5</v>
      </c>
      <c r="S60" s="71">
        <f t="shared" si="6"/>
        <v>98.4</v>
      </c>
      <c r="T60" s="74">
        <f t="shared" si="6"/>
        <v>102.3</v>
      </c>
    </row>
    <row r="61" spans="9:20" s="6" customFormat="1" ht="30" customHeight="1" x14ac:dyDescent="0.25">
      <c r="I61" s="188" t="s">
        <v>21</v>
      </c>
      <c r="J61" s="189"/>
      <c r="K61" s="189"/>
      <c r="L61" s="189"/>
      <c r="M61" s="99"/>
      <c r="N61" s="96">
        <v>887</v>
      </c>
      <c r="O61" s="97" t="s">
        <v>50</v>
      </c>
      <c r="P61" s="86" t="s">
        <v>195</v>
      </c>
      <c r="Q61" s="87" t="s">
        <v>22</v>
      </c>
      <c r="R61" s="88">
        <v>94.5</v>
      </c>
      <c r="S61" s="89">
        <v>98.4</v>
      </c>
      <c r="T61" s="89">
        <v>102.3</v>
      </c>
    </row>
    <row r="62" spans="9:20" s="6" customFormat="1" ht="30" customHeight="1" x14ac:dyDescent="0.25">
      <c r="I62" s="218" t="s">
        <v>53</v>
      </c>
      <c r="J62" s="219"/>
      <c r="K62" s="219"/>
      <c r="L62" s="219"/>
      <c r="M62" s="131"/>
      <c r="N62" s="93">
        <v>887</v>
      </c>
      <c r="O62" s="94" t="s">
        <v>50</v>
      </c>
      <c r="P62" s="95" t="s">
        <v>54</v>
      </c>
      <c r="Q62" s="87"/>
      <c r="R62" s="72">
        <f t="shared" si="6"/>
        <v>58.8</v>
      </c>
      <c r="S62" s="72">
        <f t="shared" si="6"/>
        <v>61.2</v>
      </c>
      <c r="T62" s="73">
        <f t="shared" si="6"/>
        <v>63.6</v>
      </c>
    </row>
    <row r="63" spans="9:20" s="6" customFormat="1" ht="30" customHeight="1" x14ac:dyDescent="0.25">
      <c r="I63" s="188" t="s">
        <v>18</v>
      </c>
      <c r="J63" s="189"/>
      <c r="K63" s="189"/>
      <c r="L63" s="189"/>
      <c r="M63" s="99"/>
      <c r="N63" s="96">
        <v>887</v>
      </c>
      <c r="O63" s="97" t="s">
        <v>50</v>
      </c>
      <c r="P63" s="86" t="s">
        <v>54</v>
      </c>
      <c r="Q63" s="87" t="s">
        <v>20</v>
      </c>
      <c r="R63" s="78">
        <f t="shared" si="6"/>
        <v>58.8</v>
      </c>
      <c r="S63" s="78">
        <f t="shared" si="6"/>
        <v>61.2</v>
      </c>
      <c r="T63" s="145">
        <f t="shared" si="6"/>
        <v>63.6</v>
      </c>
    </row>
    <row r="64" spans="9:20" s="6" customFormat="1" ht="30" customHeight="1" x14ac:dyDescent="0.25">
      <c r="I64" s="188" t="s">
        <v>21</v>
      </c>
      <c r="J64" s="189"/>
      <c r="K64" s="189"/>
      <c r="L64" s="189"/>
      <c r="M64" s="99"/>
      <c r="N64" s="96">
        <v>887</v>
      </c>
      <c r="O64" s="97" t="s">
        <v>50</v>
      </c>
      <c r="P64" s="86" t="s">
        <v>54</v>
      </c>
      <c r="Q64" s="126" t="s">
        <v>22</v>
      </c>
      <c r="R64" s="85">
        <v>58.8</v>
      </c>
      <c r="S64" s="82">
        <v>61.2</v>
      </c>
      <c r="T64" s="82">
        <v>63.6</v>
      </c>
    </row>
    <row r="65" spans="1:20" s="15" customFormat="1" ht="31.5" customHeight="1" x14ac:dyDescent="0.25">
      <c r="I65" s="198" t="s">
        <v>55</v>
      </c>
      <c r="J65" s="199"/>
      <c r="K65" s="199"/>
      <c r="L65" s="199"/>
      <c r="M65" s="22"/>
      <c r="N65" s="40">
        <v>887</v>
      </c>
      <c r="O65" s="41" t="s">
        <v>56</v>
      </c>
      <c r="P65" s="50"/>
      <c r="Q65" s="13"/>
      <c r="R65" s="62">
        <f>R70+R73</f>
        <v>96.6</v>
      </c>
      <c r="S65" s="62">
        <f>S70+S73</f>
        <v>100.5</v>
      </c>
      <c r="T65" s="63">
        <f>T70+T73</f>
        <v>104.69999999999999</v>
      </c>
    </row>
    <row r="66" spans="1:20" s="15" customFormat="1" ht="41.25" customHeight="1" x14ac:dyDescent="0.25">
      <c r="I66" s="198" t="s">
        <v>57</v>
      </c>
      <c r="J66" s="199"/>
      <c r="K66" s="199"/>
      <c r="L66" s="199"/>
      <c r="M66" s="23"/>
      <c r="N66" s="40">
        <v>887</v>
      </c>
      <c r="O66" s="41" t="s">
        <v>58</v>
      </c>
      <c r="P66" s="50"/>
      <c r="Q66" s="13"/>
      <c r="R66" s="64">
        <f>R67+R70</f>
        <v>27.3</v>
      </c>
      <c r="S66" s="64">
        <f>S67+S70</f>
        <v>28.4</v>
      </c>
      <c r="T66" s="65">
        <f>T67+T70</f>
        <v>29.6</v>
      </c>
    </row>
    <row r="67" spans="1:20" s="6" customFormat="1" ht="81" hidden="1" customHeight="1" x14ac:dyDescent="0.25">
      <c r="A67" s="15"/>
      <c r="B67" s="15"/>
      <c r="C67" s="15"/>
      <c r="D67" s="15"/>
      <c r="E67" s="15"/>
      <c r="F67" s="15"/>
      <c r="G67" s="15"/>
      <c r="H67" s="15"/>
      <c r="I67" s="220" t="s">
        <v>59</v>
      </c>
      <c r="J67" s="221"/>
      <c r="K67" s="221"/>
      <c r="L67" s="221"/>
      <c r="M67" s="23"/>
      <c r="N67" s="40">
        <v>887</v>
      </c>
      <c r="O67" s="41" t="s">
        <v>60</v>
      </c>
      <c r="P67" s="50" t="s">
        <v>61</v>
      </c>
      <c r="Q67" s="8"/>
      <c r="R67" s="64">
        <f t="shared" ref="R67:T68" si="7">R68</f>
        <v>0</v>
      </c>
      <c r="S67" s="64">
        <f t="shared" si="7"/>
        <v>0</v>
      </c>
      <c r="T67" s="65">
        <f t="shared" si="7"/>
        <v>0</v>
      </c>
    </row>
    <row r="68" spans="1:20" s="6" customFormat="1" ht="59.25" hidden="1" customHeight="1" x14ac:dyDescent="0.25">
      <c r="I68" s="208" t="s">
        <v>18</v>
      </c>
      <c r="J68" s="209"/>
      <c r="K68" s="209"/>
      <c r="L68" s="209"/>
      <c r="M68" s="209"/>
      <c r="N68" s="40">
        <v>887</v>
      </c>
      <c r="O68" s="43" t="s">
        <v>60</v>
      </c>
      <c r="P68" s="51" t="s">
        <v>61</v>
      </c>
      <c r="Q68" s="9" t="s">
        <v>20</v>
      </c>
      <c r="R68" s="66">
        <f t="shared" si="7"/>
        <v>0</v>
      </c>
      <c r="S68" s="66">
        <f t="shared" si="7"/>
        <v>0</v>
      </c>
      <c r="T68" s="67">
        <f t="shared" si="7"/>
        <v>0</v>
      </c>
    </row>
    <row r="69" spans="1:20" s="6" customFormat="1" ht="42" hidden="1" customHeight="1" x14ac:dyDescent="0.25">
      <c r="I69" s="208" t="s">
        <v>21</v>
      </c>
      <c r="J69" s="209"/>
      <c r="K69" s="209"/>
      <c r="L69" s="209"/>
      <c r="M69" s="24"/>
      <c r="N69" s="40">
        <v>887</v>
      </c>
      <c r="O69" s="43" t="s">
        <v>60</v>
      </c>
      <c r="P69" s="51" t="s">
        <v>61</v>
      </c>
      <c r="Q69" s="9" t="s">
        <v>22</v>
      </c>
      <c r="R69" s="66"/>
      <c r="S69" s="66"/>
      <c r="T69" s="67"/>
    </row>
    <row r="70" spans="1:20" s="6" customFormat="1" ht="84" customHeight="1" x14ac:dyDescent="0.25">
      <c r="A70" s="15"/>
      <c r="B70" s="15"/>
      <c r="C70" s="15"/>
      <c r="D70" s="15"/>
      <c r="E70" s="15"/>
      <c r="F70" s="15"/>
      <c r="G70" s="15"/>
      <c r="H70" s="15"/>
      <c r="I70" s="198" t="s">
        <v>62</v>
      </c>
      <c r="J70" s="199"/>
      <c r="K70" s="199"/>
      <c r="L70" s="199"/>
      <c r="M70" s="23"/>
      <c r="N70" s="40">
        <v>887</v>
      </c>
      <c r="O70" s="41" t="s">
        <v>58</v>
      </c>
      <c r="P70" s="50" t="s">
        <v>63</v>
      </c>
      <c r="Q70" s="8"/>
      <c r="R70" s="72">
        <f t="shared" ref="R70:T71" si="8">R71</f>
        <v>27.3</v>
      </c>
      <c r="S70" s="72">
        <f t="shared" si="8"/>
        <v>28.4</v>
      </c>
      <c r="T70" s="73">
        <f t="shared" si="8"/>
        <v>29.6</v>
      </c>
    </row>
    <row r="71" spans="1:20" s="6" customFormat="1" ht="29.25" customHeight="1" x14ac:dyDescent="0.25">
      <c r="I71" s="222" t="s">
        <v>18</v>
      </c>
      <c r="J71" s="223"/>
      <c r="K71" s="223"/>
      <c r="L71" s="223"/>
      <c r="M71" s="223"/>
      <c r="N71" s="42">
        <v>887</v>
      </c>
      <c r="O71" s="43" t="s">
        <v>58</v>
      </c>
      <c r="P71" s="51" t="s">
        <v>63</v>
      </c>
      <c r="Q71" s="9" t="s">
        <v>20</v>
      </c>
      <c r="R71" s="66">
        <f t="shared" si="8"/>
        <v>27.3</v>
      </c>
      <c r="S71" s="66">
        <f t="shared" si="8"/>
        <v>28.4</v>
      </c>
      <c r="T71" s="67">
        <f t="shared" si="8"/>
        <v>29.6</v>
      </c>
    </row>
    <row r="72" spans="1:20" s="6" customFormat="1" ht="31.5" customHeight="1" x14ac:dyDescent="0.25">
      <c r="I72" s="208" t="s">
        <v>21</v>
      </c>
      <c r="J72" s="209"/>
      <c r="K72" s="209"/>
      <c r="L72" s="209"/>
      <c r="M72" s="19"/>
      <c r="N72" s="42">
        <v>887</v>
      </c>
      <c r="O72" s="43" t="s">
        <v>58</v>
      </c>
      <c r="P72" s="51" t="s">
        <v>63</v>
      </c>
      <c r="Q72" s="9" t="s">
        <v>22</v>
      </c>
      <c r="R72" s="66">
        <v>27.3</v>
      </c>
      <c r="S72" s="76">
        <v>28.4</v>
      </c>
      <c r="T72" s="76">
        <v>29.6</v>
      </c>
    </row>
    <row r="73" spans="1:20" s="6" customFormat="1" ht="32.25" customHeight="1" x14ac:dyDescent="0.25">
      <c r="I73" s="198" t="s">
        <v>64</v>
      </c>
      <c r="J73" s="199"/>
      <c r="K73" s="199"/>
      <c r="L73" s="199"/>
      <c r="M73" s="19"/>
      <c r="N73" s="40">
        <v>887</v>
      </c>
      <c r="O73" s="41" t="s">
        <v>65</v>
      </c>
      <c r="P73" s="50"/>
      <c r="Q73" s="8"/>
      <c r="R73" s="64">
        <f>R74+R77+R80+R86+R89+R92+R83+R95</f>
        <v>69.3</v>
      </c>
      <c r="S73" s="64">
        <f>S74+S77+S80+S86+S89+S92+S83+S95</f>
        <v>72.099999999999994</v>
      </c>
      <c r="T73" s="65">
        <f>T74+T77+T80+T86+T89+T92+T83+T95</f>
        <v>75.099999999999994</v>
      </c>
    </row>
    <row r="74" spans="1:20" s="6" customFormat="1" ht="56.25" customHeight="1" x14ac:dyDescent="0.25">
      <c r="I74" s="198" t="s">
        <v>172</v>
      </c>
      <c r="J74" s="199"/>
      <c r="K74" s="199"/>
      <c r="L74" s="199"/>
      <c r="M74" s="10"/>
      <c r="N74" s="40">
        <v>887</v>
      </c>
      <c r="O74" s="41" t="s">
        <v>65</v>
      </c>
      <c r="P74" s="52" t="s">
        <v>66</v>
      </c>
      <c r="Q74" s="13"/>
      <c r="R74" s="64">
        <f t="shared" ref="R74:T75" si="9">R75</f>
        <v>7.2</v>
      </c>
      <c r="S74" s="64">
        <f t="shared" si="9"/>
        <v>7.4</v>
      </c>
      <c r="T74" s="65">
        <f t="shared" si="9"/>
        <v>7.8</v>
      </c>
    </row>
    <row r="75" spans="1:20" s="6" customFormat="1" ht="29.25" customHeight="1" x14ac:dyDescent="0.25">
      <c r="I75" s="208" t="s">
        <v>18</v>
      </c>
      <c r="J75" s="209"/>
      <c r="K75" s="209"/>
      <c r="L75" s="209"/>
      <c r="M75" s="10"/>
      <c r="N75" s="42">
        <v>887</v>
      </c>
      <c r="O75" s="43" t="s">
        <v>65</v>
      </c>
      <c r="P75" s="53" t="s">
        <v>66</v>
      </c>
      <c r="Q75" s="14" t="s">
        <v>20</v>
      </c>
      <c r="R75" s="66">
        <f t="shared" si="9"/>
        <v>7.2</v>
      </c>
      <c r="S75" s="66">
        <f t="shared" si="9"/>
        <v>7.4</v>
      </c>
      <c r="T75" s="67">
        <f t="shared" si="9"/>
        <v>7.8</v>
      </c>
    </row>
    <row r="76" spans="1:20" s="6" customFormat="1" ht="33" customHeight="1" x14ac:dyDescent="0.25">
      <c r="I76" s="208" t="s">
        <v>21</v>
      </c>
      <c r="J76" s="209"/>
      <c r="K76" s="209"/>
      <c r="L76" s="209"/>
      <c r="M76" s="10"/>
      <c r="N76" s="42">
        <v>887</v>
      </c>
      <c r="O76" s="43" t="s">
        <v>65</v>
      </c>
      <c r="P76" s="53" t="s">
        <v>66</v>
      </c>
      <c r="Q76" s="14" t="s">
        <v>22</v>
      </c>
      <c r="R76" s="66">
        <v>7.2</v>
      </c>
      <c r="S76" s="76">
        <v>7.4</v>
      </c>
      <c r="T76" s="76">
        <v>7.8</v>
      </c>
    </row>
    <row r="77" spans="1:20" s="6" customFormat="1" ht="54.75" customHeight="1" x14ac:dyDescent="0.25">
      <c r="I77" s="198" t="s">
        <v>173</v>
      </c>
      <c r="J77" s="199"/>
      <c r="K77" s="199"/>
      <c r="L77" s="199"/>
      <c r="M77" s="10"/>
      <c r="N77" s="40">
        <v>887</v>
      </c>
      <c r="O77" s="41" t="s">
        <v>65</v>
      </c>
      <c r="P77" s="52" t="s">
        <v>67</v>
      </c>
      <c r="Q77" s="13"/>
      <c r="R77" s="72">
        <f t="shared" ref="R77:T78" si="10">R78</f>
        <v>20.3</v>
      </c>
      <c r="S77" s="72">
        <f t="shared" si="10"/>
        <v>21.2</v>
      </c>
      <c r="T77" s="73">
        <f t="shared" si="10"/>
        <v>22</v>
      </c>
    </row>
    <row r="78" spans="1:20" s="6" customFormat="1" ht="29.25" customHeight="1" x14ac:dyDescent="0.25">
      <c r="I78" s="208" t="s">
        <v>18</v>
      </c>
      <c r="J78" s="209"/>
      <c r="K78" s="209"/>
      <c r="L78" s="209"/>
      <c r="M78" s="10"/>
      <c r="N78" s="42">
        <v>887</v>
      </c>
      <c r="O78" s="43" t="s">
        <v>65</v>
      </c>
      <c r="P78" s="53" t="s">
        <v>67</v>
      </c>
      <c r="Q78" s="14" t="s">
        <v>20</v>
      </c>
      <c r="R78" s="66">
        <f t="shared" si="10"/>
        <v>20.3</v>
      </c>
      <c r="S78" s="66">
        <f t="shared" si="10"/>
        <v>21.2</v>
      </c>
      <c r="T78" s="67">
        <f t="shared" si="10"/>
        <v>22</v>
      </c>
    </row>
    <row r="79" spans="1:20" s="6" customFormat="1" ht="31.5" customHeight="1" x14ac:dyDescent="0.25">
      <c r="I79" s="208" t="s">
        <v>21</v>
      </c>
      <c r="J79" s="209"/>
      <c r="K79" s="209"/>
      <c r="L79" s="209"/>
      <c r="M79" s="10"/>
      <c r="N79" s="42">
        <v>887</v>
      </c>
      <c r="O79" s="43" t="s">
        <v>65</v>
      </c>
      <c r="P79" s="53" t="s">
        <v>67</v>
      </c>
      <c r="Q79" s="14" t="s">
        <v>22</v>
      </c>
      <c r="R79" s="66">
        <v>20.3</v>
      </c>
      <c r="S79" s="76">
        <v>21.2</v>
      </c>
      <c r="T79" s="76">
        <v>22</v>
      </c>
    </row>
    <row r="80" spans="1:20" s="15" customFormat="1" ht="69" customHeight="1" x14ac:dyDescent="0.25">
      <c r="I80" s="198" t="s">
        <v>178</v>
      </c>
      <c r="J80" s="199"/>
      <c r="K80" s="199"/>
      <c r="L80" s="199"/>
      <c r="M80" s="12"/>
      <c r="N80" s="40">
        <v>887</v>
      </c>
      <c r="O80" s="41" t="s">
        <v>65</v>
      </c>
      <c r="P80" s="52" t="s">
        <v>68</v>
      </c>
      <c r="Q80" s="13"/>
      <c r="R80" s="72">
        <f t="shared" ref="R80:T81" si="11">R81</f>
        <v>19.600000000000001</v>
      </c>
      <c r="S80" s="72">
        <f t="shared" si="11"/>
        <v>20.399999999999999</v>
      </c>
      <c r="T80" s="73">
        <f t="shared" si="11"/>
        <v>21.2</v>
      </c>
    </row>
    <row r="81" spans="9:20" s="15" customFormat="1" ht="25.5" customHeight="1" x14ac:dyDescent="0.25">
      <c r="I81" s="208" t="s">
        <v>18</v>
      </c>
      <c r="J81" s="209"/>
      <c r="K81" s="209"/>
      <c r="L81" s="209"/>
      <c r="M81" s="12"/>
      <c r="N81" s="42">
        <v>887</v>
      </c>
      <c r="O81" s="43" t="s">
        <v>65</v>
      </c>
      <c r="P81" s="53" t="s">
        <v>68</v>
      </c>
      <c r="Q81" s="14" t="s">
        <v>20</v>
      </c>
      <c r="R81" s="66">
        <f t="shared" si="11"/>
        <v>19.600000000000001</v>
      </c>
      <c r="S81" s="66">
        <f t="shared" si="11"/>
        <v>20.399999999999999</v>
      </c>
      <c r="T81" s="67">
        <f t="shared" si="11"/>
        <v>21.2</v>
      </c>
    </row>
    <row r="82" spans="9:20" s="15" customFormat="1" ht="24.75" customHeight="1" x14ac:dyDescent="0.25">
      <c r="I82" s="208" t="s">
        <v>21</v>
      </c>
      <c r="J82" s="209"/>
      <c r="K82" s="209"/>
      <c r="L82" s="209"/>
      <c r="M82" s="12"/>
      <c r="N82" s="42">
        <v>887</v>
      </c>
      <c r="O82" s="43" t="s">
        <v>65</v>
      </c>
      <c r="P82" s="53" t="s">
        <v>68</v>
      </c>
      <c r="Q82" s="14" t="s">
        <v>22</v>
      </c>
      <c r="R82" s="66">
        <v>19.600000000000001</v>
      </c>
      <c r="S82" s="76">
        <v>20.399999999999999</v>
      </c>
      <c r="T82" s="76">
        <v>21.2</v>
      </c>
    </row>
    <row r="83" spans="9:20" s="15" customFormat="1" ht="63" hidden="1" customHeight="1" x14ac:dyDescent="0.25">
      <c r="I83" s="224" t="s">
        <v>69</v>
      </c>
      <c r="J83" s="225"/>
      <c r="K83" s="225"/>
      <c r="L83" s="225"/>
      <c r="M83" s="12"/>
      <c r="N83" s="46">
        <v>887</v>
      </c>
      <c r="O83" s="47" t="s">
        <v>65</v>
      </c>
      <c r="P83" s="55" t="s">
        <v>70</v>
      </c>
      <c r="Q83" s="25"/>
      <c r="R83" s="35">
        <f>R84</f>
        <v>0</v>
      </c>
      <c r="S83" s="77"/>
      <c r="T83" s="77"/>
    </row>
    <row r="84" spans="9:20" s="15" customFormat="1" ht="25.5" hidden="1" customHeight="1" x14ac:dyDescent="0.25">
      <c r="I84" s="226" t="s">
        <v>18</v>
      </c>
      <c r="J84" s="227"/>
      <c r="K84" s="227"/>
      <c r="L84" s="227"/>
      <c r="M84" s="12"/>
      <c r="N84" s="48">
        <v>887</v>
      </c>
      <c r="O84" s="49" t="s">
        <v>65</v>
      </c>
      <c r="P84" s="56" t="s">
        <v>70</v>
      </c>
      <c r="Q84" s="26" t="s">
        <v>20</v>
      </c>
      <c r="R84" s="36">
        <f>R85</f>
        <v>0</v>
      </c>
      <c r="S84" s="77"/>
      <c r="T84" s="77"/>
    </row>
    <row r="85" spans="9:20" s="15" customFormat="1" ht="25.5" hidden="1" customHeight="1" x14ac:dyDescent="0.25">
      <c r="I85" s="226" t="s">
        <v>21</v>
      </c>
      <c r="J85" s="227"/>
      <c r="K85" s="227"/>
      <c r="L85" s="227"/>
      <c r="M85" s="12"/>
      <c r="N85" s="48">
        <v>887</v>
      </c>
      <c r="O85" s="49" t="s">
        <v>65</v>
      </c>
      <c r="P85" s="56" t="s">
        <v>70</v>
      </c>
      <c r="Q85" s="26" t="s">
        <v>22</v>
      </c>
      <c r="R85" s="36"/>
      <c r="S85" s="77"/>
      <c r="T85" s="77"/>
    </row>
    <row r="86" spans="9:20" s="6" customFormat="1" ht="92.25" customHeight="1" x14ac:dyDescent="0.25">
      <c r="I86" s="204" t="s">
        <v>191</v>
      </c>
      <c r="J86" s="205"/>
      <c r="K86" s="205"/>
      <c r="L86" s="205"/>
      <c r="M86" s="10"/>
      <c r="N86" s="40">
        <v>887</v>
      </c>
      <c r="O86" s="41" t="s">
        <v>65</v>
      </c>
      <c r="P86" s="52" t="s">
        <v>71</v>
      </c>
      <c r="Q86" s="13"/>
      <c r="R86" s="64">
        <f t="shared" ref="R86:T87" si="12">R87</f>
        <v>14.5</v>
      </c>
      <c r="S86" s="64">
        <f t="shared" si="12"/>
        <v>15.1</v>
      </c>
      <c r="T86" s="65">
        <f t="shared" si="12"/>
        <v>15.8</v>
      </c>
    </row>
    <row r="87" spans="9:20" s="6" customFormat="1" ht="29.25" customHeight="1" x14ac:dyDescent="0.25">
      <c r="I87" s="208" t="s">
        <v>18</v>
      </c>
      <c r="J87" s="209"/>
      <c r="K87" s="209"/>
      <c r="L87" s="209"/>
      <c r="M87" s="10"/>
      <c r="N87" s="42">
        <v>887</v>
      </c>
      <c r="O87" s="43" t="s">
        <v>65</v>
      </c>
      <c r="P87" s="53" t="s">
        <v>71</v>
      </c>
      <c r="Q87" s="14" t="s">
        <v>20</v>
      </c>
      <c r="R87" s="66">
        <f t="shared" si="12"/>
        <v>14.5</v>
      </c>
      <c r="S87" s="66">
        <f t="shared" si="12"/>
        <v>15.1</v>
      </c>
      <c r="T87" s="67">
        <f t="shared" si="12"/>
        <v>15.8</v>
      </c>
    </row>
    <row r="88" spans="9:20" s="6" customFormat="1" ht="29.25" customHeight="1" x14ac:dyDescent="0.25">
      <c r="I88" s="208" t="s">
        <v>21</v>
      </c>
      <c r="J88" s="209"/>
      <c r="K88" s="209"/>
      <c r="L88" s="209"/>
      <c r="M88" s="10"/>
      <c r="N88" s="42">
        <v>887</v>
      </c>
      <c r="O88" s="43" t="s">
        <v>65</v>
      </c>
      <c r="P88" s="53" t="s">
        <v>71</v>
      </c>
      <c r="Q88" s="14" t="s">
        <v>22</v>
      </c>
      <c r="R88" s="66">
        <v>14.5</v>
      </c>
      <c r="S88" s="76">
        <v>15.1</v>
      </c>
      <c r="T88" s="76">
        <v>15.8</v>
      </c>
    </row>
    <row r="89" spans="9:20" s="6" customFormat="1" ht="75" hidden="1" customHeight="1" x14ac:dyDescent="0.25">
      <c r="I89" s="204" t="s">
        <v>174</v>
      </c>
      <c r="J89" s="205"/>
      <c r="K89" s="205"/>
      <c r="L89" s="205"/>
      <c r="M89" s="10"/>
      <c r="N89" s="40">
        <v>887</v>
      </c>
      <c r="O89" s="41" t="s">
        <v>65</v>
      </c>
      <c r="P89" s="52" t="s">
        <v>72</v>
      </c>
      <c r="Q89" s="13"/>
      <c r="R89" s="72">
        <f t="shared" ref="R89:T90" si="13">R90</f>
        <v>0</v>
      </c>
      <c r="S89" s="72">
        <f t="shared" si="13"/>
        <v>0</v>
      </c>
      <c r="T89" s="73">
        <f t="shared" si="13"/>
        <v>0</v>
      </c>
    </row>
    <row r="90" spans="9:20" s="6" customFormat="1" ht="26.25" hidden="1" customHeight="1" x14ac:dyDescent="0.25">
      <c r="I90" s="208" t="s">
        <v>18</v>
      </c>
      <c r="J90" s="209"/>
      <c r="K90" s="209"/>
      <c r="L90" s="209"/>
      <c r="M90" s="10"/>
      <c r="N90" s="42">
        <v>887</v>
      </c>
      <c r="O90" s="43" t="s">
        <v>65</v>
      </c>
      <c r="P90" s="53" t="s">
        <v>72</v>
      </c>
      <c r="Q90" s="14" t="s">
        <v>20</v>
      </c>
      <c r="R90" s="66">
        <f t="shared" si="13"/>
        <v>0</v>
      </c>
      <c r="S90" s="66">
        <f t="shared" si="13"/>
        <v>0</v>
      </c>
      <c r="T90" s="67">
        <f t="shared" si="13"/>
        <v>0</v>
      </c>
    </row>
    <row r="91" spans="9:20" s="6" customFormat="1" ht="26.25" hidden="1" customHeight="1" x14ac:dyDescent="0.25">
      <c r="I91" s="208" t="s">
        <v>21</v>
      </c>
      <c r="J91" s="209"/>
      <c r="K91" s="209"/>
      <c r="L91" s="209"/>
      <c r="M91" s="10"/>
      <c r="N91" s="42">
        <v>887</v>
      </c>
      <c r="O91" s="43" t="s">
        <v>65</v>
      </c>
      <c r="P91" s="53" t="s">
        <v>72</v>
      </c>
      <c r="Q91" s="14" t="s">
        <v>22</v>
      </c>
      <c r="R91" s="66"/>
      <c r="S91" s="76"/>
      <c r="T91" s="76"/>
    </row>
    <row r="92" spans="9:20" s="6" customFormat="1" ht="135" customHeight="1" x14ac:dyDescent="0.25">
      <c r="I92" s="204" t="s">
        <v>175</v>
      </c>
      <c r="J92" s="205"/>
      <c r="K92" s="205"/>
      <c r="L92" s="205"/>
      <c r="M92" s="10"/>
      <c r="N92" s="40">
        <v>887</v>
      </c>
      <c r="O92" s="41" t="s">
        <v>65</v>
      </c>
      <c r="P92" s="52" t="s">
        <v>73</v>
      </c>
      <c r="Q92" s="13"/>
      <c r="R92" s="72">
        <f t="shared" ref="R92:T93" si="14">R93</f>
        <v>7.7</v>
      </c>
      <c r="S92" s="72">
        <f t="shared" si="14"/>
        <v>8</v>
      </c>
      <c r="T92" s="73">
        <f t="shared" si="14"/>
        <v>8.3000000000000007</v>
      </c>
    </row>
    <row r="93" spans="9:20" s="6" customFormat="1" ht="30" customHeight="1" x14ac:dyDescent="0.25">
      <c r="I93" s="208" t="s">
        <v>18</v>
      </c>
      <c r="J93" s="209"/>
      <c r="K93" s="209"/>
      <c r="L93" s="209"/>
      <c r="M93" s="10"/>
      <c r="N93" s="42">
        <v>887</v>
      </c>
      <c r="O93" s="43" t="s">
        <v>65</v>
      </c>
      <c r="P93" s="53" t="s">
        <v>73</v>
      </c>
      <c r="Q93" s="14" t="s">
        <v>20</v>
      </c>
      <c r="R93" s="66">
        <f t="shared" si="14"/>
        <v>7.7</v>
      </c>
      <c r="S93" s="66">
        <f t="shared" si="14"/>
        <v>8</v>
      </c>
      <c r="T93" s="67">
        <f t="shared" si="14"/>
        <v>8.3000000000000007</v>
      </c>
    </row>
    <row r="94" spans="9:20" s="6" customFormat="1" ht="30" customHeight="1" x14ac:dyDescent="0.25">
      <c r="I94" s="208" t="s">
        <v>21</v>
      </c>
      <c r="J94" s="209"/>
      <c r="K94" s="209"/>
      <c r="L94" s="209"/>
      <c r="M94" s="10"/>
      <c r="N94" s="42">
        <v>887</v>
      </c>
      <c r="O94" s="43" t="s">
        <v>65</v>
      </c>
      <c r="P94" s="53" t="s">
        <v>73</v>
      </c>
      <c r="Q94" s="14" t="s">
        <v>22</v>
      </c>
      <c r="R94" s="66">
        <v>7.7</v>
      </c>
      <c r="S94" s="76">
        <v>8</v>
      </c>
      <c r="T94" s="76">
        <v>8.3000000000000007</v>
      </c>
    </row>
    <row r="95" spans="9:20" s="6" customFormat="1" ht="98.25" hidden="1" customHeight="1" x14ac:dyDescent="0.25">
      <c r="I95" s="224" t="s">
        <v>134</v>
      </c>
      <c r="J95" s="225"/>
      <c r="K95" s="225"/>
      <c r="L95" s="225"/>
      <c r="M95" s="10"/>
      <c r="N95" s="46">
        <v>887</v>
      </c>
      <c r="O95" s="47" t="s">
        <v>65</v>
      </c>
      <c r="P95" s="55" t="s">
        <v>74</v>
      </c>
      <c r="Q95" s="25"/>
      <c r="R95" s="35">
        <f>R96</f>
        <v>0</v>
      </c>
      <c r="S95" s="76"/>
      <c r="T95" s="76"/>
    </row>
    <row r="96" spans="9:20" s="6" customFormat="1" ht="34.5" hidden="1" customHeight="1" x14ac:dyDescent="0.25">
      <c r="I96" s="226" t="s">
        <v>18</v>
      </c>
      <c r="J96" s="227"/>
      <c r="K96" s="227"/>
      <c r="L96" s="227"/>
      <c r="M96" s="10"/>
      <c r="N96" s="48">
        <v>887</v>
      </c>
      <c r="O96" s="49" t="s">
        <v>65</v>
      </c>
      <c r="P96" s="56" t="s">
        <v>74</v>
      </c>
      <c r="Q96" s="26" t="s">
        <v>20</v>
      </c>
      <c r="R96" s="36">
        <f>R97</f>
        <v>0</v>
      </c>
      <c r="S96" s="76"/>
      <c r="T96" s="76"/>
    </row>
    <row r="97" spans="9:20" s="6" customFormat="1" ht="34.5" hidden="1" customHeight="1" x14ac:dyDescent="0.25">
      <c r="I97" s="226" t="s">
        <v>21</v>
      </c>
      <c r="J97" s="227"/>
      <c r="K97" s="227"/>
      <c r="L97" s="227"/>
      <c r="M97" s="10"/>
      <c r="N97" s="48">
        <v>887</v>
      </c>
      <c r="O97" s="49" t="s">
        <v>65</v>
      </c>
      <c r="P97" s="56" t="s">
        <v>74</v>
      </c>
      <c r="Q97" s="26" t="s">
        <v>22</v>
      </c>
      <c r="R97" s="36"/>
      <c r="S97" s="76"/>
      <c r="T97" s="76"/>
    </row>
    <row r="98" spans="9:20" s="6" customFormat="1" ht="27.75" customHeight="1" x14ac:dyDescent="0.25">
      <c r="I98" s="198" t="s">
        <v>75</v>
      </c>
      <c r="J98" s="199"/>
      <c r="K98" s="199"/>
      <c r="L98" s="199"/>
      <c r="M98" s="19"/>
      <c r="N98" s="40">
        <v>887</v>
      </c>
      <c r="O98" s="41" t="s">
        <v>76</v>
      </c>
      <c r="P98" s="50"/>
      <c r="Q98" s="13"/>
      <c r="R98" s="64">
        <f>R99+R103</f>
        <v>21086.400000000001</v>
      </c>
      <c r="S98" s="64">
        <f>S99+S103</f>
        <v>21963.5</v>
      </c>
      <c r="T98" s="65">
        <f>T99+T103</f>
        <v>22839.899999999998</v>
      </c>
    </row>
    <row r="99" spans="9:20" s="15" customFormat="1" ht="22.5" customHeight="1" x14ac:dyDescent="0.25">
      <c r="I99" s="198" t="s">
        <v>77</v>
      </c>
      <c r="J99" s="199"/>
      <c r="K99" s="199"/>
      <c r="L99" s="199"/>
      <c r="M99" s="22"/>
      <c r="N99" s="40">
        <v>887</v>
      </c>
      <c r="O99" s="41" t="s">
        <v>78</v>
      </c>
      <c r="P99" s="50"/>
      <c r="Q99" s="13"/>
      <c r="R99" s="64">
        <f>R100</f>
        <v>95.7</v>
      </c>
      <c r="S99" s="64">
        <f t="shared" ref="S99:T101" si="15">S100</f>
        <v>99.6</v>
      </c>
      <c r="T99" s="65">
        <f t="shared" si="15"/>
        <v>103.6</v>
      </c>
    </row>
    <row r="100" spans="9:20" s="15" customFormat="1" ht="132" customHeight="1" x14ac:dyDescent="0.25">
      <c r="I100" s="182" t="s">
        <v>170</v>
      </c>
      <c r="J100" s="183"/>
      <c r="K100" s="183"/>
      <c r="L100" s="183"/>
      <c r="M100" s="183"/>
      <c r="N100" s="93">
        <v>887</v>
      </c>
      <c r="O100" s="94" t="s">
        <v>78</v>
      </c>
      <c r="P100" s="95" t="s">
        <v>79</v>
      </c>
      <c r="Q100" s="98"/>
      <c r="R100" s="72">
        <f>R101</f>
        <v>95.7</v>
      </c>
      <c r="S100" s="72">
        <f t="shared" si="15"/>
        <v>99.6</v>
      </c>
      <c r="T100" s="73">
        <f t="shared" si="15"/>
        <v>103.6</v>
      </c>
    </row>
    <row r="101" spans="9:20" s="6" customFormat="1" ht="28.5" customHeight="1" x14ac:dyDescent="0.25">
      <c r="I101" s="228" t="s">
        <v>18</v>
      </c>
      <c r="J101" s="229"/>
      <c r="K101" s="229"/>
      <c r="L101" s="229"/>
      <c r="M101" s="229"/>
      <c r="N101" s="96">
        <v>887</v>
      </c>
      <c r="O101" s="97" t="s">
        <v>78</v>
      </c>
      <c r="P101" s="86" t="s">
        <v>79</v>
      </c>
      <c r="Q101" s="87" t="s">
        <v>20</v>
      </c>
      <c r="R101" s="71">
        <f>R102</f>
        <v>95.7</v>
      </c>
      <c r="S101" s="71">
        <f t="shared" si="15"/>
        <v>99.6</v>
      </c>
      <c r="T101" s="74">
        <f t="shared" si="15"/>
        <v>103.6</v>
      </c>
    </row>
    <row r="102" spans="9:20" s="6" customFormat="1" ht="29.25" customHeight="1" x14ac:dyDescent="0.25">
      <c r="I102" s="230" t="s">
        <v>21</v>
      </c>
      <c r="J102" s="231"/>
      <c r="K102" s="231"/>
      <c r="L102" s="231"/>
      <c r="M102" s="135"/>
      <c r="N102" s="96">
        <v>887</v>
      </c>
      <c r="O102" s="97" t="s">
        <v>78</v>
      </c>
      <c r="P102" s="86" t="s">
        <v>79</v>
      </c>
      <c r="Q102" s="87" t="s">
        <v>22</v>
      </c>
      <c r="R102" s="71">
        <v>95.7</v>
      </c>
      <c r="S102" s="82">
        <v>99.6</v>
      </c>
      <c r="T102" s="82">
        <v>103.6</v>
      </c>
    </row>
    <row r="103" spans="9:20" s="6" customFormat="1" ht="34.5" customHeight="1" x14ac:dyDescent="0.25">
      <c r="I103" s="204" t="s">
        <v>80</v>
      </c>
      <c r="J103" s="205"/>
      <c r="K103" s="205"/>
      <c r="L103" s="205"/>
      <c r="M103" s="27"/>
      <c r="N103" s="40">
        <v>887</v>
      </c>
      <c r="O103" s="41" t="s">
        <v>81</v>
      </c>
      <c r="P103" s="50"/>
      <c r="Q103" s="13"/>
      <c r="R103" s="64">
        <f>R104</f>
        <v>20990.7</v>
      </c>
      <c r="S103" s="64">
        <f t="shared" ref="S103:T106" si="16">S104</f>
        <v>21863.9</v>
      </c>
      <c r="T103" s="65">
        <f t="shared" si="16"/>
        <v>22736.3</v>
      </c>
    </row>
    <row r="104" spans="9:20" s="6" customFormat="1" ht="27" customHeight="1" x14ac:dyDescent="0.25">
      <c r="I104" s="204" t="s">
        <v>82</v>
      </c>
      <c r="J104" s="205"/>
      <c r="K104" s="205"/>
      <c r="L104" s="205"/>
      <c r="M104" s="27"/>
      <c r="N104" s="40">
        <v>887</v>
      </c>
      <c r="O104" s="41" t="s">
        <v>81</v>
      </c>
      <c r="P104" s="50" t="s">
        <v>83</v>
      </c>
      <c r="Q104" s="13"/>
      <c r="R104" s="64">
        <f>R105</f>
        <v>20990.7</v>
      </c>
      <c r="S104" s="64">
        <f t="shared" si="16"/>
        <v>21863.9</v>
      </c>
      <c r="T104" s="65">
        <f t="shared" si="16"/>
        <v>22736.3</v>
      </c>
    </row>
    <row r="105" spans="9:20" s="6" customFormat="1" ht="82.5" customHeight="1" x14ac:dyDescent="0.25">
      <c r="I105" s="204" t="s">
        <v>84</v>
      </c>
      <c r="J105" s="205"/>
      <c r="K105" s="205"/>
      <c r="L105" s="205"/>
      <c r="M105" s="28"/>
      <c r="N105" s="42">
        <v>887</v>
      </c>
      <c r="O105" s="43" t="s">
        <v>81</v>
      </c>
      <c r="P105" s="51" t="s">
        <v>83</v>
      </c>
      <c r="Q105" s="9"/>
      <c r="R105" s="66">
        <f>R106</f>
        <v>20990.7</v>
      </c>
      <c r="S105" s="66">
        <f t="shared" si="16"/>
        <v>21863.9</v>
      </c>
      <c r="T105" s="67">
        <f t="shared" si="16"/>
        <v>22736.3</v>
      </c>
    </row>
    <row r="106" spans="9:20" s="6" customFormat="1" ht="28.5" customHeight="1" x14ac:dyDescent="0.25">
      <c r="I106" s="192" t="s">
        <v>18</v>
      </c>
      <c r="J106" s="193"/>
      <c r="K106" s="193"/>
      <c r="L106" s="193"/>
      <c r="M106" s="22"/>
      <c r="N106" s="42">
        <v>887</v>
      </c>
      <c r="O106" s="43" t="s">
        <v>81</v>
      </c>
      <c r="P106" s="51" t="s">
        <v>83</v>
      </c>
      <c r="Q106" s="9" t="s">
        <v>20</v>
      </c>
      <c r="R106" s="71">
        <f>R107</f>
        <v>20990.7</v>
      </c>
      <c r="S106" s="71">
        <f t="shared" si="16"/>
        <v>21863.9</v>
      </c>
      <c r="T106" s="74">
        <f t="shared" si="16"/>
        <v>22736.3</v>
      </c>
    </row>
    <row r="107" spans="9:20" s="6" customFormat="1" ht="30" customHeight="1" x14ac:dyDescent="0.25">
      <c r="I107" s="208" t="s">
        <v>21</v>
      </c>
      <c r="J107" s="209"/>
      <c r="K107" s="209"/>
      <c r="L107" s="209"/>
      <c r="M107" s="22"/>
      <c r="N107" s="42">
        <v>887</v>
      </c>
      <c r="O107" s="43" t="s">
        <v>81</v>
      </c>
      <c r="P107" s="51" t="s">
        <v>83</v>
      </c>
      <c r="Q107" s="9" t="s">
        <v>22</v>
      </c>
      <c r="R107" s="71">
        <v>20990.7</v>
      </c>
      <c r="S107" s="76">
        <v>21863.9</v>
      </c>
      <c r="T107" s="76">
        <v>22736.3</v>
      </c>
    </row>
    <row r="108" spans="9:20" s="6" customFormat="1" ht="24" customHeight="1" x14ac:dyDescent="0.25">
      <c r="I108" s="198" t="s">
        <v>85</v>
      </c>
      <c r="J108" s="199"/>
      <c r="K108" s="199"/>
      <c r="L108" s="199"/>
      <c r="M108" s="19"/>
      <c r="N108" s="40">
        <v>887</v>
      </c>
      <c r="O108" s="41" t="s">
        <v>86</v>
      </c>
      <c r="P108" s="50"/>
      <c r="Q108" s="13"/>
      <c r="R108" s="72">
        <f>R109</f>
        <v>23077.199999999997</v>
      </c>
      <c r="S108" s="72">
        <f>S109</f>
        <v>21467.399999999998</v>
      </c>
      <c r="T108" s="73">
        <f>T109</f>
        <v>21220.600000000002</v>
      </c>
    </row>
    <row r="109" spans="9:20" s="6" customFormat="1" ht="13.8" x14ac:dyDescent="0.25">
      <c r="I109" s="198" t="s">
        <v>87</v>
      </c>
      <c r="J109" s="199"/>
      <c r="K109" s="199"/>
      <c r="L109" s="199"/>
      <c r="M109" s="199"/>
      <c r="N109" s="40">
        <v>887</v>
      </c>
      <c r="O109" s="41" t="s">
        <v>88</v>
      </c>
      <c r="P109" s="50"/>
      <c r="Q109" s="8"/>
      <c r="R109" s="72">
        <f>R110+R113+R132+R139+R142+R145+R152+R155+R158</f>
        <v>23077.199999999997</v>
      </c>
      <c r="S109" s="72">
        <f>S110+S113+S132+S139+S142+S145+S152+S155+S158</f>
        <v>21467.399999999998</v>
      </c>
      <c r="T109" s="72">
        <f>T110+T113+T132+T139+T142+T145+T152+T155+T158</f>
        <v>21220.600000000002</v>
      </c>
    </row>
    <row r="110" spans="9:20" s="6" customFormat="1" ht="195" customHeight="1" x14ac:dyDescent="0.25">
      <c r="I110" s="198" t="s">
        <v>89</v>
      </c>
      <c r="J110" s="199"/>
      <c r="K110" s="199"/>
      <c r="L110" s="199"/>
      <c r="M110" s="19"/>
      <c r="N110" s="42">
        <v>887</v>
      </c>
      <c r="O110" s="43" t="s">
        <v>88</v>
      </c>
      <c r="P110" s="51" t="s">
        <v>90</v>
      </c>
      <c r="Q110" s="9"/>
      <c r="R110" s="71">
        <f t="shared" ref="R110:T111" si="17">R111</f>
        <v>1000</v>
      </c>
      <c r="S110" s="71">
        <f t="shared" si="17"/>
        <v>931.39999999999986</v>
      </c>
      <c r="T110" s="74">
        <f t="shared" si="17"/>
        <v>1083.2</v>
      </c>
    </row>
    <row r="111" spans="9:20" s="15" customFormat="1" ht="27" customHeight="1" x14ac:dyDescent="0.25">
      <c r="I111" s="192" t="s">
        <v>18</v>
      </c>
      <c r="J111" s="193"/>
      <c r="K111" s="193"/>
      <c r="L111" s="193"/>
      <c r="M111" s="193"/>
      <c r="N111" s="42">
        <v>887</v>
      </c>
      <c r="O111" s="43" t="s">
        <v>88</v>
      </c>
      <c r="P111" s="51" t="s">
        <v>90</v>
      </c>
      <c r="Q111" s="9" t="s">
        <v>20</v>
      </c>
      <c r="R111" s="71">
        <f t="shared" si="17"/>
        <v>1000</v>
      </c>
      <c r="S111" s="71">
        <f t="shared" si="17"/>
        <v>931.39999999999986</v>
      </c>
      <c r="T111" s="74">
        <f t="shared" si="17"/>
        <v>1083.2</v>
      </c>
    </row>
    <row r="112" spans="9:20" s="15" customFormat="1" ht="28.5" customHeight="1" x14ac:dyDescent="0.25">
      <c r="I112" s="208" t="s">
        <v>21</v>
      </c>
      <c r="J112" s="209"/>
      <c r="K112" s="209"/>
      <c r="L112" s="209"/>
      <c r="M112" s="10"/>
      <c r="N112" s="42">
        <v>887</v>
      </c>
      <c r="O112" s="43" t="s">
        <v>88</v>
      </c>
      <c r="P112" s="51" t="s">
        <v>90</v>
      </c>
      <c r="Q112" s="9" t="s">
        <v>22</v>
      </c>
      <c r="R112" s="71">
        <v>1000</v>
      </c>
      <c r="S112" s="82">
        <f>1041.6-110.2</f>
        <v>931.39999999999986</v>
      </c>
      <c r="T112" s="82">
        <v>1083.2</v>
      </c>
    </row>
    <row r="113" spans="9:20" s="6" customFormat="1" ht="121.5" customHeight="1" x14ac:dyDescent="0.25">
      <c r="I113" s="198" t="s">
        <v>91</v>
      </c>
      <c r="J113" s="199"/>
      <c r="K113" s="199"/>
      <c r="L113" s="199"/>
      <c r="M113" s="19"/>
      <c r="N113" s="42">
        <v>887</v>
      </c>
      <c r="O113" s="43" t="s">
        <v>88</v>
      </c>
      <c r="P113" s="51" t="s">
        <v>92</v>
      </c>
      <c r="Q113" s="9"/>
      <c r="R113" s="71">
        <f t="shared" ref="R113:T114" si="18">R114</f>
        <v>180</v>
      </c>
      <c r="S113" s="71">
        <f t="shared" si="18"/>
        <v>731.6</v>
      </c>
      <c r="T113" s="74">
        <f t="shared" si="18"/>
        <v>108.4</v>
      </c>
    </row>
    <row r="114" spans="9:20" s="6" customFormat="1" ht="27" customHeight="1" x14ac:dyDescent="0.25">
      <c r="I114" s="192" t="s">
        <v>18</v>
      </c>
      <c r="J114" s="193"/>
      <c r="K114" s="193"/>
      <c r="L114" s="193"/>
      <c r="M114" s="193"/>
      <c r="N114" s="42">
        <v>887</v>
      </c>
      <c r="O114" s="43" t="s">
        <v>88</v>
      </c>
      <c r="P114" s="51" t="s">
        <v>92</v>
      </c>
      <c r="Q114" s="9" t="s">
        <v>20</v>
      </c>
      <c r="R114" s="71">
        <f t="shared" si="18"/>
        <v>180</v>
      </c>
      <c r="S114" s="71">
        <f t="shared" si="18"/>
        <v>731.6</v>
      </c>
      <c r="T114" s="74">
        <f t="shared" si="18"/>
        <v>108.4</v>
      </c>
    </row>
    <row r="115" spans="9:20" s="6" customFormat="1" ht="28.5" customHeight="1" x14ac:dyDescent="0.25">
      <c r="I115" s="208" t="s">
        <v>21</v>
      </c>
      <c r="J115" s="209"/>
      <c r="K115" s="209"/>
      <c r="L115" s="209"/>
      <c r="M115" s="10"/>
      <c r="N115" s="42">
        <v>887</v>
      </c>
      <c r="O115" s="43" t="s">
        <v>88</v>
      </c>
      <c r="P115" s="51" t="s">
        <v>92</v>
      </c>
      <c r="Q115" s="9" t="s">
        <v>22</v>
      </c>
      <c r="R115" s="71">
        <v>180</v>
      </c>
      <c r="S115" s="76">
        <v>731.6</v>
      </c>
      <c r="T115" s="76">
        <v>108.4</v>
      </c>
    </row>
    <row r="116" spans="9:20" s="6" customFormat="1" ht="31.5" hidden="1" customHeight="1" x14ac:dyDescent="0.25">
      <c r="I116" s="206" t="s">
        <v>93</v>
      </c>
      <c r="J116" s="207"/>
      <c r="K116" s="207"/>
      <c r="L116" s="207"/>
      <c r="M116" s="207"/>
      <c r="N116" s="42">
        <v>887</v>
      </c>
      <c r="O116" s="43" t="s">
        <v>88</v>
      </c>
      <c r="P116" s="51" t="s">
        <v>94</v>
      </c>
      <c r="Q116" s="9"/>
      <c r="R116" s="71">
        <f>R117</f>
        <v>0</v>
      </c>
      <c r="S116" s="76"/>
      <c r="T116" s="76"/>
    </row>
    <row r="117" spans="9:20" s="6" customFormat="1" ht="26.25" hidden="1" customHeight="1" x14ac:dyDescent="0.25">
      <c r="I117" s="192" t="s">
        <v>18</v>
      </c>
      <c r="J117" s="193"/>
      <c r="K117" s="193"/>
      <c r="L117" s="193"/>
      <c r="M117" s="19"/>
      <c r="N117" s="42">
        <v>887</v>
      </c>
      <c r="O117" s="43" t="s">
        <v>88</v>
      </c>
      <c r="P117" s="51" t="s">
        <v>94</v>
      </c>
      <c r="Q117" s="9" t="s">
        <v>20</v>
      </c>
      <c r="R117" s="71">
        <f>R118</f>
        <v>0</v>
      </c>
      <c r="S117" s="76"/>
      <c r="T117" s="76"/>
    </row>
    <row r="118" spans="9:20" s="6" customFormat="1" ht="32.25" hidden="1" customHeight="1" x14ac:dyDescent="0.25">
      <c r="I118" s="208" t="s">
        <v>21</v>
      </c>
      <c r="J118" s="209"/>
      <c r="K118" s="209"/>
      <c r="L118" s="209"/>
      <c r="M118" s="19"/>
      <c r="N118" s="42">
        <v>887</v>
      </c>
      <c r="O118" s="43" t="s">
        <v>88</v>
      </c>
      <c r="P118" s="51" t="s">
        <v>94</v>
      </c>
      <c r="Q118" s="9" t="s">
        <v>22</v>
      </c>
      <c r="R118" s="71">
        <v>0</v>
      </c>
      <c r="S118" s="76"/>
      <c r="T118" s="76"/>
    </row>
    <row r="119" spans="9:20" s="6" customFormat="1" ht="15" hidden="1" customHeight="1" x14ac:dyDescent="0.25">
      <c r="I119" s="206" t="s">
        <v>95</v>
      </c>
      <c r="J119" s="207"/>
      <c r="K119" s="207"/>
      <c r="L119" s="207"/>
      <c r="M119" s="19"/>
      <c r="N119" s="40">
        <v>887</v>
      </c>
      <c r="O119" s="43" t="s">
        <v>88</v>
      </c>
      <c r="P119" s="51" t="s">
        <v>96</v>
      </c>
      <c r="Q119" s="9"/>
      <c r="R119" s="75">
        <f>R120</f>
        <v>0</v>
      </c>
      <c r="S119" s="76"/>
      <c r="T119" s="76"/>
    </row>
    <row r="120" spans="9:20" s="6" customFormat="1" ht="15" hidden="1" customHeight="1" x14ac:dyDescent="0.25">
      <c r="I120" s="192" t="s">
        <v>18</v>
      </c>
      <c r="J120" s="193"/>
      <c r="K120" s="193"/>
      <c r="L120" s="193"/>
      <c r="M120" s="193"/>
      <c r="N120" s="40">
        <v>887</v>
      </c>
      <c r="O120" s="43" t="s">
        <v>88</v>
      </c>
      <c r="P120" s="51" t="s">
        <v>96</v>
      </c>
      <c r="Q120" s="9" t="s">
        <v>20</v>
      </c>
      <c r="R120" s="75">
        <f>R121</f>
        <v>0</v>
      </c>
      <c r="S120" s="76"/>
      <c r="T120" s="76"/>
    </row>
    <row r="121" spans="9:20" s="6" customFormat="1" ht="15" hidden="1" customHeight="1" x14ac:dyDescent="0.25">
      <c r="I121" s="208" t="s">
        <v>21</v>
      </c>
      <c r="J121" s="209"/>
      <c r="K121" s="209"/>
      <c r="L121" s="209"/>
      <c r="M121" s="10"/>
      <c r="N121" s="40">
        <v>887</v>
      </c>
      <c r="O121" s="43" t="s">
        <v>88</v>
      </c>
      <c r="P121" s="51" t="s">
        <v>96</v>
      </c>
      <c r="Q121" s="9" t="s">
        <v>22</v>
      </c>
      <c r="R121" s="75">
        <v>0</v>
      </c>
      <c r="S121" s="76"/>
      <c r="T121" s="76"/>
    </row>
    <row r="122" spans="9:20" s="6" customFormat="1" ht="15" hidden="1" customHeight="1" x14ac:dyDescent="0.25">
      <c r="I122" s="206" t="s">
        <v>192</v>
      </c>
      <c r="J122" s="207"/>
      <c r="K122" s="207"/>
      <c r="L122" s="207"/>
      <c r="M122" s="19"/>
      <c r="N122" s="40">
        <v>887</v>
      </c>
      <c r="O122" s="43" t="s">
        <v>88</v>
      </c>
      <c r="P122" s="51" t="s">
        <v>97</v>
      </c>
      <c r="Q122" s="9"/>
      <c r="R122" s="75">
        <f>R123</f>
        <v>0</v>
      </c>
      <c r="S122" s="76"/>
      <c r="T122" s="76"/>
    </row>
    <row r="123" spans="9:20" s="6" customFormat="1" ht="15" hidden="1" customHeight="1" x14ac:dyDescent="0.25">
      <c r="I123" s="192" t="s">
        <v>18</v>
      </c>
      <c r="J123" s="193"/>
      <c r="K123" s="193"/>
      <c r="L123" s="193"/>
      <c r="M123" s="193"/>
      <c r="N123" s="40">
        <v>887</v>
      </c>
      <c r="O123" s="43" t="s">
        <v>88</v>
      </c>
      <c r="P123" s="51" t="s">
        <v>97</v>
      </c>
      <c r="Q123" s="9" t="s">
        <v>20</v>
      </c>
      <c r="R123" s="75">
        <f>R124</f>
        <v>0</v>
      </c>
      <c r="S123" s="76"/>
      <c r="T123" s="76"/>
    </row>
    <row r="124" spans="9:20" s="6" customFormat="1" ht="15" hidden="1" customHeight="1" x14ac:dyDescent="0.25">
      <c r="I124" s="208" t="s">
        <v>21</v>
      </c>
      <c r="J124" s="209"/>
      <c r="K124" s="209"/>
      <c r="L124" s="209"/>
      <c r="M124" s="10"/>
      <c r="N124" s="40">
        <v>887</v>
      </c>
      <c r="O124" s="43" t="s">
        <v>88</v>
      </c>
      <c r="P124" s="51" t="s">
        <v>97</v>
      </c>
      <c r="Q124" s="9" t="s">
        <v>22</v>
      </c>
      <c r="R124" s="75">
        <v>0</v>
      </c>
      <c r="S124" s="76"/>
      <c r="T124" s="76"/>
    </row>
    <row r="125" spans="9:20" s="15" customFormat="1" ht="43.5" hidden="1" customHeight="1" x14ac:dyDescent="0.25">
      <c r="I125" s="198" t="s">
        <v>98</v>
      </c>
      <c r="J125" s="199"/>
      <c r="K125" s="199"/>
      <c r="L125" s="199"/>
      <c r="M125" s="19"/>
      <c r="N125" s="40">
        <v>887</v>
      </c>
      <c r="O125" s="41" t="s">
        <v>88</v>
      </c>
      <c r="P125" s="50" t="s">
        <v>99</v>
      </c>
      <c r="Q125" s="8"/>
      <c r="R125" s="72">
        <f>R126+R129+R132</f>
        <v>0</v>
      </c>
      <c r="S125" s="72">
        <f>S126+S129+S132</f>
        <v>962</v>
      </c>
      <c r="T125" s="73">
        <f>T126+T129+T132</f>
        <v>0</v>
      </c>
    </row>
    <row r="126" spans="9:20" s="15" customFormat="1" ht="57" hidden="1" customHeight="1" x14ac:dyDescent="0.25">
      <c r="I126" s="232" t="s">
        <v>103</v>
      </c>
      <c r="J126" s="233"/>
      <c r="K126" s="233"/>
      <c r="L126" s="233"/>
      <c r="M126" s="22"/>
      <c r="N126" s="42">
        <v>887</v>
      </c>
      <c r="O126" s="43" t="s">
        <v>88</v>
      </c>
      <c r="P126" s="51" t="s">
        <v>104</v>
      </c>
      <c r="Q126" s="9"/>
      <c r="R126" s="71">
        <f t="shared" ref="R126:T127" si="19">R127</f>
        <v>0</v>
      </c>
      <c r="S126" s="71">
        <f t="shared" si="19"/>
        <v>0</v>
      </c>
      <c r="T126" s="74">
        <f t="shared" si="19"/>
        <v>0</v>
      </c>
    </row>
    <row r="127" spans="9:20" s="6" customFormat="1" ht="27" hidden="1" customHeight="1" x14ac:dyDescent="0.25">
      <c r="I127" s="192" t="s">
        <v>18</v>
      </c>
      <c r="J127" s="193"/>
      <c r="K127" s="193"/>
      <c r="L127" s="193"/>
      <c r="M127" s="22"/>
      <c r="N127" s="42">
        <v>887</v>
      </c>
      <c r="O127" s="43" t="s">
        <v>88</v>
      </c>
      <c r="P127" s="51" t="s">
        <v>104</v>
      </c>
      <c r="Q127" s="21" t="s">
        <v>20</v>
      </c>
      <c r="R127" s="71">
        <f t="shared" si="19"/>
        <v>0</v>
      </c>
      <c r="S127" s="71">
        <f t="shared" si="19"/>
        <v>0</v>
      </c>
      <c r="T127" s="74">
        <f t="shared" si="19"/>
        <v>0</v>
      </c>
    </row>
    <row r="128" spans="9:20" s="6" customFormat="1" ht="27.75" hidden="1" customHeight="1" x14ac:dyDescent="0.25">
      <c r="I128" s="208" t="s">
        <v>21</v>
      </c>
      <c r="J128" s="209"/>
      <c r="K128" s="209"/>
      <c r="L128" s="209"/>
      <c r="M128" s="22"/>
      <c r="N128" s="42">
        <v>887</v>
      </c>
      <c r="O128" s="43" t="s">
        <v>88</v>
      </c>
      <c r="P128" s="51" t="s">
        <v>104</v>
      </c>
      <c r="Q128" s="21" t="s">
        <v>22</v>
      </c>
      <c r="R128" s="71">
        <v>0</v>
      </c>
      <c r="S128" s="76"/>
      <c r="T128" s="76"/>
    </row>
    <row r="129" spans="9:20" s="6" customFormat="1" ht="42" hidden="1" customHeight="1" x14ac:dyDescent="0.25">
      <c r="I129" s="234" t="s">
        <v>177</v>
      </c>
      <c r="J129" s="235"/>
      <c r="K129" s="235"/>
      <c r="L129" s="235"/>
      <c r="M129" s="236"/>
      <c r="N129" s="80" t="s">
        <v>88</v>
      </c>
      <c r="O129" s="80" t="s">
        <v>100</v>
      </c>
      <c r="P129" s="51" t="s">
        <v>100</v>
      </c>
      <c r="Q129" s="9"/>
      <c r="R129" s="71">
        <f t="shared" ref="R129:T130" si="20">R130</f>
        <v>0</v>
      </c>
      <c r="S129" s="71">
        <f t="shared" si="20"/>
        <v>0</v>
      </c>
      <c r="T129" s="74">
        <f t="shared" si="20"/>
        <v>0</v>
      </c>
    </row>
    <row r="130" spans="9:20" s="6" customFormat="1" ht="30" hidden="1" customHeight="1" x14ac:dyDescent="0.25">
      <c r="I130" s="237" t="s">
        <v>18</v>
      </c>
      <c r="J130" s="238"/>
      <c r="K130" s="238"/>
      <c r="L130" s="238"/>
      <c r="M130" s="239"/>
      <c r="N130" s="80" t="s">
        <v>88</v>
      </c>
      <c r="O130" s="80" t="s">
        <v>100</v>
      </c>
      <c r="P130" s="51" t="s">
        <v>100</v>
      </c>
      <c r="Q130" s="9" t="s">
        <v>20</v>
      </c>
      <c r="R130" s="71">
        <f t="shared" si="20"/>
        <v>0</v>
      </c>
      <c r="S130" s="71">
        <f t="shared" si="20"/>
        <v>0</v>
      </c>
      <c r="T130" s="74">
        <f t="shared" si="20"/>
        <v>0</v>
      </c>
    </row>
    <row r="131" spans="9:20" s="6" customFormat="1" ht="29.25" hidden="1" customHeight="1" x14ac:dyDescent="0.25">
      <c r="I131" s="237" t="s">
        <v>21</v>
      </c>
      <c r="J131" s="238"/>
      <c r="K131" s="238"/>
      <c r="L131" s="238"/>
      <c r="M131" s="239"/>
      <c r="N131" s="80" t="s">
        <v>88</v>
      </c>
      <c r="O131" s="80" t="s">
        <v>100</v>
      </c>
      <c r="P131" s="51" t="s">
        <v>100</v>
      </c>
      <c r="Q131" s="9" t="s">
        <v>22</v>
      </c>
      <c r="R131" s="71"/>
      <c r="S131" s="76"/>
      <c r="T131" s="76"/>
    </row>
    <row r="132" spans="9:20" s="6" customFormat="1" ht="51.75" customHeight="1" x14ac:dyDescent="0.25">
      <c r="I132" s="198" t="s">
        <v>101</v>
      </c>
      <c r="J132" s="199"/>
      <c r="K132" s="199"/>
      <c r="L132" s="199"/>
      <c r="M132" s="22"/>
      <c r="N132" s="42">
        <v>887</v>
      </c>
      <c r="O132" s="43" t="s">
        <v>88</v>
      </c>
      <c r="P132" s="51" t="s">
        <v>102</v>
      </c>
      <c r="Q132" s="9"/>
      <c r="R132" s="66">
        <f t="shared" ref="R132:T133" si="21">R133</f>
        <v>0</v>
      </c>
      <c r="S132" s="66">
        <f t="shared" si="21"/>
        <v>962</v>
      </c>
      <c r="T132" s="67">
        <f t="shared" si="21"/>
        <v>0</v>
      </c>
    </row>
    <row r="133" spans="9:20" s="6" customFormat="1" ht="29.25" customHeight="1" x14ac:dyDescent="0.25">
      <c r="I133" s="192" t="s">
        <v>18</v>
      </c>
      <c r="J133" s="193"/>
      <c r="K133" s="193"/>
      <c r="L133" s="193"/>
      <c r="M133" s="22"/>
      <c r="N133" s="42">
        <v>887</v>
      </c>
      <c r="O133" s="43" t="s">
        <v>88</v>
      </c>
      <c r="P133" s="51" t="s">
        <v>102</v>
      </c>
      <c r="Q133" s="9" t="s">
        <v>20</v>
      </c>
      <c r="R133" s="66">
        <f t="shared" si="21"/>
        <v>0</v>
      </c>
      <c r="S133" s="66">
        <f t="shared" si="21"/>
        <v>962</v>
      </c>
      <c r="T133" s="67">
        <f t="shared" si="21"/>
        <v>0</v>
      </c>
    </row>
    <row r="134" spans="9:20" s="6" customFormat="1" ht="30.75" customHeight="1" x14ac:dyDescent="0.25">
      <c r="I134" s="208" t="s">
        <v>21</v>
      </c>
      <c r="J134" s="209"/>
      <c r="K134" s="209"/>
      <c r="L134" s="209"/>
      <c r="M134" s="22"/>
      <c r="N134" s="42">
        <v>887</v>
      </c>
      <c r="O134" s="43" t="s">
        <v>88</v>
      </c>
      <c r="P134" s="51" t="s">
        <v>102</v>
      </c>
      <c r="Q134" s="9" t="s">
        <v>22</v>
      </c>
      <c r="R134" s="71"/>
      <c r="S134" s="76">
        <v>962</v>
      </c>
      <c r="T134" s="76"/>
    </row>
    <row r="135" spans="9:20" s="6" customFormat="1" ht="14.4" hidden="1" x14ac:dyDescent="0.25">
      <c r="I135" s="240" t="s">
        <v>193</v>
      </c>
      <c r="J135" s="241"/>
      <c r="K135" s="241"/>
      <c r="L135" s="241"/>
      <c r="M135" s="22"/>
      <c r="N135" s="40">
        <v>887</v>
      </c>
      <c r="O135" s="41" t="s">
        <v>88</v>
      </c>
      <c r="P135" s="50" t="s">
        <v>105</v>
      </c>
      <c r="Q135" s="8"/>
      <c r="R135" s="64">
        <f>R136</f>
        <v>0</v>
      </c>
      <c r="S135" s="76"/>
      <c r="T135" s="76"/>
    </row>
    <row r="136" spans="9:20" s="6" customFormat="1" ht="13.8" hidden="1" x14ac:dyDescent="0.25">
      <c r="I136" s="192" t="s">
        <v>18</v>
      </c>
      <c r="J136" s="193"/>
      <c r="K136" s="193"/>
      <c r="L136" s="193"/>
      <c r="M136" s="22"/>
      <c r="N136" s="42">
        <v>887</v>
      </c>
      <c r="O136" s="43" t="s">
        <v>88</v>
      </c>
      <c r="P136" s="51" t="s">
        <v>105</v>
      </c>
      <c r="Q136" s="9" t="s">
        <v>20</v>
      </c>
      <c r="R136" s="66">
        <f>R137</f>
        <v>0</v>
      </c>
      <c r="S136" s="76"/>
      <c r="T136" s="76"/>
    </row>
    <row r="137" spans="9:20" s="6" customFormat="1" ht="13.8" hidden="1" x14ac:dyDescent="0.25">
      <c r="I137" s="208" t="s">
        <v>21</v>
      </c>
      <c r="J137" s="209"/>
      <c r="K137" s="209"/>
      <c r="L137" s="209"/>
      <c r="M137" s="22"/>
      <c r="N137" s="42">
        <v>887</v>
      </c>
      <c r="O137" s="43" t="s">
        <v>88</v>
      </c>
      <c r="P137" s="51" t="s">
        <v>105</v>
      </c>
      <c r="Q137" s="9" t="s">
        <v>22</v>
      </c>
      <c r="R137" s="66">
        <v>0</v>
      </c>
      <c r="S137" s="76"/>
      <c r="T137" s="76"/>
    </row>
    <row r="138" spans="9:20" s="6" customFormat="1" ht="0.75" hidden="1" customHeight="1" x14ac:dyDescent="0.25">
      <c r="I138" s="198" t="s">
        <v>106</v>
      </c>
      <c r="J138" s="199"/>
      <c r="K138" s="199"/>
      <c r="L138" s="199"/>
      <c r="M138" s="22"/>
      <c r="N138" s="40">
        <v>887</v>
      </c>
      <c r="O138" s="41" t="s">
        <v>88</v>
      </c>
      <c r="P138" s="50" t="s">
        <v>107</v>
      </c>
      <c r="Q138" s="8"/>
      <c r="R138" s="64">
        <f>R139+R142+R145</f>
        <v>18475.3</v>
      </c>
      <c r="S138" s="64">
        <f>S139+S142+S145</f>
        <v>7127.3999999999987</v>
      </c>
      <c r="T138" s="65">
        <f>T139+T142+T145</f>
        <v>15440.700000000003</v>
      </c>
    </row>
    <row r="139" spans="9:20" s="29" customFormat="1" ht="88.5" customHeight="1" x14ac:dyDescent="0.25">
      <c r="I139" s="198" t="s">
        <v>108</v>
      </c>
      <c r="J139" s="199"/>
      <c r="K139" s="199"/>
      <c r="L139" s="199"/>
      <c r="M139" s="10"/>
      <c r="N139" s="42">
        <v>887</v>
      </c>
      <c r="O139" s="43" t="s">
        <v>88</v>
      </c>
      <c r="P139" s="51" t="s">
        <v>109</v>
      </c>
      <c r="Q139" s="9"/>
      <c r="R139" s="66">
        <f t="shared" ref="R139:T140" si="22">R140</f>
        <v>17049.5</v>
      </c>
      <c r="S139" s="66">
        <f t="shared" si="22"/>
        <v>6553.1999999999989</v>
      </c>
      <c r="T139" s="67">
        <f t="shared" si="22"/>
        <v>14630.400000000001</v>
      </c>
    </row>
    <row r="140" spans="9:20" s="6" customFormat="1" ht="27" customHeight="1" x14ac:dyDescent="0.25">
      <c r="I140" s="192" t="s">
        <v>18</v>
      </c>
      <c r="J140" s="193"/>
      <c r="K140" s="193"/>
      <c r="L140" s="193"/>
      <c r="M140" s="10"/>
      <c r="N140" s="42">
        <v>887</v>
      </c>
      <c r="O140" s="43" t="s">
        <v>88</v>
      </c>
      <c r="P140" s="51" t="s">
        <v>109</v>
      </c>
      <c r="Q140" s="9" t="s">
        <v>20</v>
      </c>
      <c r="R140" s="66">
        <f t="shared" si="22"/>
        <v>17049.5</v>
      </c>
      <c r="S140" s="66">
        <f t="shared" si="22"/>
        <v>6553.1999999999989</v>
      </c>
      <c r="T140" s="67">
        <f t="shared" si="22"/>
        <v>14630.400000000001</v>
      </c>
    </row>
    <row r="141" spans="9:20" s="6" customFormat="1" ht="28.5" customHeight="1" x14ac:dyDescent="0.25">
      <c r="I141" s="208" t="s">
        <v>21</v>
      </c>
      <c r="J141" s="209"/>
      <c r="K141" s="209"/>
      <c r="L141" s="209"/>
      <c r="M141" s="10"/>
      <c r="N141" s="42">
        <v>887</v>
      </c>
      <c r="O141" s="43" t="s">
        <v>88</v>
      </c>
      <c r="P141" s="51" t="s">
        <v>109</v>
      </c>
      <c r="Q141" s="9" t="s">
        <v>22</v>
      </c>
      <c r="R141" s="71">
        <v>17049.5</v>
      </c>
      <c r="S141" s="76">
        <f>6398.4+458.4-413.8+110.2</f>
        <v>6553.1999999999989</v>
      </c>
      <c r="T141" s="76">
        <f>6653.6+7595.6+478.6-1.8-95.6</f>
        <v>14630.400000000001</v>
      </c>
    </row>
    <row r="142" spans="9:20" s="6" customFormat="1" ht="106.5" customHeight="1" x14ac:dyDescent="0.25">
      <c r="I142" s="198" t="s">
        <v>188</v>
      </c>
      <c r="J142" s="199"/>
      <c r="K142" s="199"/>
      <c r="L142" s="199"/>
      <c r="M142" s="10"/>
      <c r="N142" s="42">
        <v>887</v>
      </c>
      <c r="O142" s="43" t="s">
        <v>88</v>
      </c>
      <c r="P142" s="51" t="s">
        <v>110</v>
      </c>
      <c r="Q142" s="9"/>
      <c r="R142" s="66">
        <f t="shared" ref="R142:T143" si="23">R143</f>
        <v>1300</v>
      </c>
      <c r="S142" s="66">
        <f t="shared" si="23"/>
        <v>443.2</v>
      </c>
      <c r="T142" s="67">
        <f t="shared" si="23"/>
        <v>674.1</v>
      </c>
    </row>
    <row r="143" spans="9:20" s="15" customFormat="1" ht="27" customHeight="1" x14ac:dyDescent="0.25">
      <c r="I143" s="192" t="s">
        <v>18</v>
      </c>
      <c r="J143" s="193"/>
      <c r="K143" s="193"/>
      <c r="L143" s="193"/>
      <c r="M143" s="10"/>
      <c r="N143" s="42">
        <v>887</v>
      </c>
      <c r="O143" s="43" t="s">
        <v>88</v>
      </c>
      <c r="P143" s="51" t="s">
        <v>110</v>
      </c>
      <c r="Q143" s="9" t="s">
        <v>20</v>
      </c>
      <c r="R143" s="66">
        <f t="shared" si="23"/>
        <v>1300</v>
      </c>
      <c r="S143" s="66">
        <f t="shared" si="23"/>
        <v>443.2</v>
      </c>
      <c r="T143" s="67">
        <f t="shared" si="23"/>
        <v>674.1</v>
      </c>
    </row>
    <row r="144" spans="9:20" s="6" customFormat="1" ht="28.5" customHeight="1" x14ac:dyDescent="0.25">
      <c r="I144" s="208" t="s">
        <v>21</v>
      </c>
      <c r="J144" s="209"/>
      <c r="K144" s="209"/>
      <c r="L144" s="209"/>
      <c r="M144" s="10"/>
      <c r="N144" s="42">
        <v>887</v>
      </c>
      <c r="O144" s="43" t="s">
        <v>88</v>
      </c>
      <c r="P144" s="51" t="s">
        <v>110</v>
      </c>
      <c r="Q144" s="9" t="s">
        <v>22</v>
      </c>
      <c r="R144" s="71">
        <v>1300</v>
      </c>
      <c r="S144" s="82">
        <v>443.2</v>
      </c>
      <c r="T144" s="82">
        <v>674.1</v>
      </c>
    </row>
    <row r="145" spans="9:20" s="6" customFormat="1" ht="138" customHeight="1" x14ac:dyDescent="0.25">
      <c r="I145" s="182" t="s">
        <v>111</v>
      </c>
      <c r="J145" s="183"/>
      <c r="K145" s="183"/>
      <c r="L145" s="183"/>
      <c r="M145" s="33"/>
      <c r="N145" s="96">
        <v>887</v>
      </c>
      <c r="O145" s="97" t="s">
        <v>88</v>
      </c>
      <c r="P145" s="86" t="s">
        <v>112</v>
      </c>
      <c r="Q145" s="87"/>
      <c r="R145" s="71">
        <f t="shared" ref="R145:T146" si="24">R146</f>
        <v>125.8</v>
      </c>
      <c r="S145" s="71">
        <f t="shared" si="24"/>
        <v>131</v>
      </c>
      <c r="T145" s="74">
        <f t="shared" si="24"/>
        <v>136.19999999999999</v>
      </c>
    </row>
    <row r="146" spans="9:20" s="6" customFormat="1" ht="27.75" customHeight="1" x14ac:dyDescent="0.25">
      <c r="I146" s="190" t="s">
        <v>18</v>
      </c>
      <c r="J146" s="191"/>
      <c r="K146" s="191"/>
      <c r="L146" s="191"/>
      <c r="M146" s="33"/>
      <c r="N146" s="96">
        <v>887</v>
      </c>
      <c r="O146" s="97" t="s">
        <v>88</v>
      </c>
      <c r="P146" s="86" t="s">
        <v>112</v>
      </c>
      <c r="Q146" s="87" t="s">
        <v>20</v>
      </c>
      <c r="R146" s="71">
        <f t="shared" si="24"/>
        <v>125.8</v>
      </c>
      <c r="S146" s="71">
        <f t="shared" si="24"/>
        <v>131</v>
      </c>
      <c r="T146" s="74">
        <f t="shared" si="24"/>
        <v>136.19999999999999</v>
      </c>
    </row>
    <row r="147" spans="9:20" s="6" customFormat="1" ht="27.75" customHeight="1" x14ac:dyDescent="0.25">
      <c r="I147" s="188" t="s">
        <v>21</v>
      </c>
      <c r="J147" s="189"/>
      <c r="K147" s="189"/>
      <c r="L147" s="189"/>
      <c r="M147" s="33"/>
      <c r="N147" s="96">
        <v>887</v>
      </c>
      <c r="O147" s="97" t="s">
        <v>88</v>
      </c>
      <c r="P147" s="86" t="s">
        <v>112</v>
      </c>
      <c r="Q147" s="87" t="s">
        <v>22</v>
      </c>
      <c r="R147" s="71">
        <v>125.8</v>
      </c>
      <c r="S147" s="82">
        <v>131</v>
      </c>
      <c r="T147" s="76">
        <v>136.19999999999999</v>
      </c>
    </row>
    <row r="148" spans="9:20" s="15" customFormat="1" ht="27" hidden="1" customHeight="1" x14ac:dyDescent="0.25">
      <c r="I148" s="182" t="s">
        <v>113</v>
      </c>
      <c r="J148" s="183"/>
      <c r="K148" s="183"/>
      <c r="L148" s="183"/>
      <c r="M148" s="33"/>
      <c r="N148" s="93">
        <v>887</v>
      </c>
      <c r="O148" s="94" t="s">
        <v>88</v>
      </c>
      <c r="P148" s="95" t="s">
        <v>114</v>
      </c>
      <c r="Q148" s="98"/>
      <c r="R148" s="72">
        <f>R149+R152+R155+R158</f>
        <v>3421.8999999999996</v>
      </c>
      <c r="S148" s="72">
        <f>S149+S152+S155+S158</f>
        <v>11715</v>
      </c>
      <c r="T148" s="65">
        <f>T149+T152+T155+T158</f>
        <v>4588.3</v>
      </c>
    </row>
    <row r="149" spans="9:20" s="6" customFormat="1" ht="0.75" hidden="1" customHeight="1" x14ac:dyDescent="0.25">
      <c r="I149" s="242" t="s">
        <v>115</v>
      </c>
      <c r="J149" s="243"/>
      <c r="K149" s="243"/>
      <c r="L149" s="243"/>
      <c r="M149" s="33"/>
      <c r="N149" s="96">
        <v>887</v>
      </c>
      <c r="O149" s="97" t="s">
        <v>88</v>
      </c>
      <c r="P149" s="86" t="s">
        <v>116</v>
      </c>
      <c r="Q149" s="87"/>
      <c r="R149" s="71">
        <f t="shared" ref="R149:T150" si="25">R150</f>
        <v>0</v>
      </c>
      <c r="S149" s="71">
        <f t="shared" si="25"/>
        <v>0</v>
      </c>
      <c r="T149" s="67">
        <f t="shared" si="25"/>
        <v>0</v>
      </c>
    </row>
    <row r="150" spans="9:20" s="29" customFormat="1" ht="30" hidden="1" customHeight="1" x14ac:dyDescent="0.25">
      <c r="I150" s="190" t="s">
        <v>18</v>
      </c>
      <c r="J150" s="191"/>
      <c r="K150" s="191"/>
      <c r="L150" s="191"/>
      <c r="M150" s="33"/>
      <c r="N150" s="96">
        <v>887</v>
      </c>
      <c r="O150" s="97" t="s">
        <v>88</v>
      </c>
      <c r="P150" s="86" t="s">
        <v>116</v>
      </c>
      <c r="Q150" s="87" t="s">
        <v>20</v>
      </c>
      <c r="R150" s="71">
        <f t="shared" si="25"/>
        <v>0</v>
      </c>
      <c r="S150" s="71">
        <f t="shared" si="25"/>
        <v>0</v>
      </c>
      <c r="T150" s="67">
        <f t="shared" si="25"/>
        <v>0</v>
      </c>
    </row>
    <row r="151" spans="9:20" s="29" customFormat="1" ht="15" hidden="1" customHeight="1" x14ac:dyDescent="0.25">
      <c r="I151" s="188" t="s">
        <v>21</v>
      </c>
      <c r="J151" s="189"/>
      <c r="K151" s="189"/>
      <c r="L151" s="189"/>
      <c r="M151" s="33"/>
      <c r="N151" s="96">
        <v>887</v>
      </c>
      <c r="O151" s="97" t="s">
        <v>88</v>
      </c>
      <c r="P151" s="86" t="s">
        <v>116</v>
      </c>
      <c r="Q151" s="87" t="s">
        <v>22</v>
      </c>
      <c r="R151" s="71">
        <f>63.1-63.1</f>
        <v>0</v>
      </c>
      <c r="S151" s="71">
        <f>63.1-63.1</f>
        <v>0</v>
      </c>
      <c r="T151" s="67">
        <f>63.1-63.1</f>
        <v>0</v>
      </c>
    </row>
    <row r="152" spans="9:20" s="29" customFormat="1" ht="78.75" customHeight="1" x14ac:dyDescent="0.25">
      <c r="I152" s="182" t="s">
        <v>115</v>
      </c>
      <c r="J152" s="183"/>
      <c r="K152" s="183"/>
      <c r="L152" s="183"/>
      <c r="M152" s="33"/>
      <c r="N152" s="96">
        <v>887</v>
      </c>
      <c r="O152" s="97" t="s">
        <v>88</v>
      </c>
      <c r="P152" s="86" t="s">
        <v>117</v>
      </c>
      <c r="Q152" s="87"/>
      <c r="R152" s="71">
        <f t="shared" ref="R152:T153" si="26">R153</f>
        <v>535.6</v>
      </c>
      <c r="S152" s="71">
        <f t="shared" si="26"/>
        <v>4613.8999999999996</v>
      </c>
      <c r="T152" s="67">
        <f t="shared" si="26"/>
        <v>580.1</v>
      </c>
    </row>
    <row r="153" spans="9:20" s="29" customFormat="1" ht="27" customHeight="1" x14ac:dyDescent="0.25">
      <c r="I153" s="190" t="s">
        <v>18</v>
      </c>
      <c r="J153" s="191"/>
      <c r="K153" s="191"/>
      <c r="L153" s="191"/>
      <c r="M153" s="191"/>
      <c r="N153" s="96">
        <v>887</v>
      </c>
      <c r="O153" s="97" t="s">
        <v>88</v>
      </c>
      <c r="P153" s="86" t="s">
        <v>117</v>
      </c>
      <c r="Q153" s="87" t="s">
        <v>20</v>
      </c>
      <c r="R153" s="71">
        <f t="shared" si="26"/>
        <v>535.6</v>
      </c>
      <c r="S153" s="71">
        <f t="shared" si="26"/>
        <v>4613.8999999999996</v>
      </c>
      <c r="T153" s="67">
        <f t="shared" si="26"/>
        <v>580.1</v>
      </c>
    </row>
    <row r="154" spans="9:20" s="29" customFormat="1" ht="25.5" customHeight="1" x14ac:dyDescent="0.25">
      <c r="I154" s="188" t="s">
        <v>21</v>
      </c>
      <c r="J154" s="189"/>
      <c r="K154" s="189"/>
      <c r="L154" s="189"/>
      <c r="M154" s="33"/>
      <c r="N154" s="96">
        <v>887</v>
      </c>
      <c r="O154" s="97" t="s">
        <v>88</v>
      </c>
      <c r="P154" s="86" t="s">
        <v>117</v>
      </c>
      <c r="Q154" s="87" t="s">
        <v>22</v>
      </c>
      <c r="R154" s="71">
        <v>535.6</v>
      </c>
      <c r="S154" s="82">
        <v>4613.8999999999996</v>
      </c>
      <c r="T154" s="76">
        <v>580.1</v>
      </c>
    </row>
    <row r="155" spans="9:20" s="15" customFormat="1" ht="109.5" customHeight="1" x14ac:dyDescent="0.25">
      <c r="I155" s="182" t="s">
        <v>118</v>
      </c>
      <c r="J155" s="183"/>
      <c r="K155" s="183"/>
      <c r="L155" s="183"/>
      <c r="M155" s="183"/>
      <c r="N155" s="96">
        <v>887</v>
      </c>
      <c r="O155" s="97" t="s">
        <v>88</v>
      </c>
      <c r="P155" s="86" t="s">
        <v>119</v>
      </c>
      <c r="Q155" s="87"/>
      <c r="R155" s="71">
        <f t="shared" ref="R155:T156" si="27">R156</f>
        <v>1000</v>
      </c>
      <c r="S155" s="71">
        <f t="shared" si="27"/>
        <v>3125</v>
      </c>
      <c r="T155" s="67">
        <f t="shared" si="27"/>
        <v>3250</v>
      </c>
    </row>
    <row r="156" spans="9:20" s="15" customFormat="1" ht="27" customHeight="1" x14ac:dyDescent="0.25">
      <c r="I156" s="190" t="s">
        <v>18</v>
      </c>
      <c r="J156" s="191"/>
      <c r="K156" s="191"/>
      <c r="L156" s="191"/>
      <c r="M156" s="33"/>
      <c r="N156" s="96">
        <v>887</v>
      </c>
      <c r="O156" s="97" t="s">
        <v>88</v>
      </c>
      <c r="P156" s="86" t="s">
        <v>119</v>
      </c>
      <c r="Q156" s="87" t="s">
        <v>20</v>
      </c>
      <c r="R156" s="71">
        <f t="shared" si="27"/>
        <v>1000</v>
      </c>
      <c r="S156" s="71">
        <f t="shared" si="27"/>
        <v>3125</v>
      </c>
      <c r="T156" s="67">
        <f t="shared" si="27"/>
        <v>3250</v>
      </c>
    </row>
    <row r="157" spans="9:20" s="15" customFormat="1" ht="29.25" customHeight="1" x14ac:dyDescent="0.25">
      <c r="I157" s="188" t="s">
        <v>21</v>
      </c>
      <c r="J157" s="189"/>
      <c r="K157" s="189"/>
      <c r="L157" s="189"/>
      <c r="M157" s="33"/>
      <c r="N157" s="96">
        <v>887</v>
      </c>
      <c r="O157" s="97" t="s">
        <v>88</v>
      </c>
      <c r="P157" s="86" t="s">
        <v>119</v>
      </c>
      <c r="Q157" s="87" t="s">
        <v>22</v>
      </c>
      <c r="R157" s="71">
        <v>1000</v>
      </c>
      <c r="S157" s="82">
        <v>3125</v>
      </c>
      <c r="T157" s="82">
        <v>3250</v>
      </c>
    </row>
    <row r="158" spans="9:20" s="15" customFormat="1" ht="77.25" customHeight="1" x14ac:dyDescent="0.25">
      <c r="I158" s="182" t="s">
        <v>176</v>
      </c>
      <c r="J158" s="183"/>
      <c r="K158" s="183"/>
      <c r="L158" s="183"/>
      <c r="M158" s="183"/>
      <c r="N158" s="96">
        <v>887</v>
      </c>
      <c r="O158" s="97" t="s">
        <v>88</v>
      </c>
      <c r="P158" s="86" t="s">
        <v>171</v>
      </c>
      <c r="Q158" s="87"/>
      <c r="R158" s="75">
        <f t="shared" ref="R158:T159" si="28">R159</f>
        <v>1886.3</v>
      </c>
      <c r="S158" s="75">
        <f t="shared" si="28"/>
        <v>3976.1</v>
      </c>
      <c r="T158" s="81">
        <f t="shared" si="28"/>
        <v>758.2</v>
      </c>
    </row>
    <row r="159" spans="9:20" s="15" customFormat="1" ht="27" customHeight="1" x14ac:dyDescent="0.25">
      <c r="I159" s="190" t="s">
        <v>18</v>
      </c>
      <c r="J159" s="191"/>
      <c r="K159" s="191"/>
      <c r="L159" s="191"/>
      <c r="M159" s="33"/>
      <c r="N159" s="96">
        <v>887</v>
      </c>
      <c r="O159" s="97" t="s">
        <v>88</v>
      </c>
      <c r="P159" s="86" t="s">
        <v>171</v>
      </c>
      <c r="Q159" s="87" t="s">
        <v>20</v>
      </c>
      <c r="R159" s="75">
        <f t="shared" si="28"/>
        <v>1886.3</v>
      </c>
      <c r="S159" s="75">
        <f t="shared" si="28"/>
        <v>3976.1</v>
      </c>
      <c r="T159" s="81">
        <f t="shared" si="28"/>
        <v>758.2</v>
      </c>
    </row>
    <row r="160" spans="9:20" s="15" customFormat="1" ht="27" customHeight="1" x14ac:dyDescent="0.25">
      <c r="I160" s="188" t="s">
        <v>21</v>
      </c>
      <c r="J160" s="189"/>
      <c r="K160" s="189"/>
      <c r="L160" s="189"/>
      <c r="M160" s="33"/>
      <c r="N160" s="96">
        <v>887</v>
      </c>
      <c r="O160" s="97" t="s">
        <v>88</v>
      </c>
      <c r="P160" s="86" t="s">
        <v>171</v>
      </c>
      <c r="Q160" s="87" t="s">
        <v>22</v>
      </c>
      <c r="R160" s="75">
        <v>1886.3</v>
      </c>
      <c r="S160" s="82">
        <v>3976.1</v>
      </c>
      <c r="T160" s="82">
        <v>758.2</v>
      </c>
    </row>
    <row r="161" spans="9:20" s="6" customFormat="1" ht="23.25" customHeight="1" x14ac:dyDescent="0.25">
      <c r="I161" s="244" t="s">
        <v>120</v>
      </c>
      <c r="J161" s="245"/>
      <c r="K161" s="245"/>
      <c r="L161" s="245"/>
      <c r="M161" s="99"/>
      <c r="N161" s="93">
        <v>887</v>
      </c>
      <c r="O161" s="94" t="s">
        <v>121</v>
      </c>
      <c r="P161" s="95"/>
      <c r="Q161" s="98"/>
      <c r="R161" s="72">
        <f>R162+R166+R174</f>
        <v>6065.4000000000005</v>
      </c>
      <c r="S161" s="72">
        <f>S162+S166+S174</f>
        <v>6317.7000000000007</v>
      </c>
      <c r="T161" s="73">
        <f>T162+T166+T174</f>
        <v>6569.7000000000007</v>
      </c>
    </row>
    <row r="162" spans="9:20" s="6" customFormat="1" ht="24.75" customHeight="1" x14ac:dyDescent="0.25">
      <c r="I162" s="182" t="s">
        <v>122</v>
      </c>
      <c r="J162" s="183"/>
      <c r="K162" s="183"/>
      <c r="L162" s="183"/>
      <c r="M162" s="183"/>
      <c r="N162" s="93">
        <v>887</v>
      </c>
      <c r="O162" s="94" t="s">
        <v>123</v>
      </c>
      <c r="P162" s="95"/>
      <c r="Q162" s="98"/>
      <c r="R162" s="72">
        <f>R164</f>
        <v>115.2</v>
      </c>
      <c r="S162" s="72">
        <f>S164</f>
        <v>120</v>
      </c>
      <c r="T162" s="73">
        <f>T164</f>
        <v>124.8</v>
      </c>
    </row>
    <row r="163" spans="9:20" s="6" customFormat="1" ht="118.5" customHeight="1" x14ac:dyDescent="0.25">
      <c r="I163" s="246" t="s">
        <v>124</v>
      </c>
      <c r="J163" s="247"/>
      <c r="K163" s="247"/>
      <c r="L163" s="247"/>
      <c r="M163" s="131"/>
      <c r="N163" s="93">
        <v>887</v>
      </c>
      <c r="O163" s="94" t="s">
        <v>123</v>
      </c>
      <c r="P163" s="95" t="s">
        <v>125</v>
      </c>
      <c r="Q163" s="98"/>
      <c r="R163" s="72">
        <f>R162</f>
        <v>115.2</v>
      </c>
      <c r="S163" s="72">
        <f>S162</f>
        <v>120</v>
      </c>
      <c r="T163" s="73">
        <f>T162</f>
        <v>124.8</v>
      </c>
    </row>
    <row r="164" spans="9:20" s="6" customFormat="1" ht="27" customHeight="1" x14ac:dyDescent="0.25">
      <c r="I164" s="190" t="s">
        <v>18</v>
      </c>
      <c r="J164" s="191"/>
      <c r="K164" s="191"/>
      <c r="L164" s="191"/>
      <c r="M164" s="99"/>
      <c r="N164" s="96">
        <v>887</v>
      </c>
      <c r="O164" s="97" t="s">
        <v>123</v>
      </c>
      <c r="P164" s="86" t="s">
        <v>125</v>
      </c>
      <c r="Q164" s="87" t="s">
        <v>20</v>
      </c>
      <c r="R164" s="71">
        <f>R165</f>
        <v>115.2</v>
      </c>
      <c r="S164" s="71">
        <f>S165</f>
        <v>120</v>
      </c>
      <c r="T164" s="74">
        <f>T165</f>
        <v>124.8</v>
      </c>
    </row>
    <row r="165" spans="9:20" s="6" customFormat="1" ht="33.75" customHeight="1" x14ac:dyDescent="0.25">
      <c r="I165" s="188" t="s">
        <v>21</v>
      </c>
      <c r="J165" s="189"/>
      <c r="K165" s="189"/>
      <c r="L165" s="189"/>
      <c r="M165" s="99"/>
      <c r="N165" s="96">
        <v>887</v>
      </c>
      <c r="O165" s="97" t="s">
        <v>123</v>
      </c>
      <c r="P165" s="86" t="s">
        <v>125</v>
      </c>
      <c r="Q165" s="87" t="s">
        <v>22</v>
      </c>
      <c r="R165" s="71">
        <v>115.2</v>
      </c>
      <c r="S165" s="82">
        <v>120</v>
      </c>
      <c r="T165" s="82">
        <v>124.8</v>
      </c>
    </row>
    <row r="166" spans="9:20" s="6" customFormat="1" ht="18" customHeight="1" x14ac:dyDescent="0.25">
      <c r="I166" s="244" t="s">
        <v>126</v>
      </c>
      <c r="J166" s="245"/>
      <c r="K166" s="245"/>
      <c r="L166" s="245"/>
      <c r="M166" s="245"/>
      <c r="N166" s="93">
        <v>887</v>
      </c>
      <c r="O166" s="94" t="s">
        <v>127</v>
      </c>
      <c r="P166" s="95"/>
      <c r="Q166" s="98"/>
      <c r="R166" s="72">
        <f>R167</f>
        <v>5934.8000000000011</v>
      </c>
      <c r="S166" s="72">
        <f>S167</f>
        <v>6181.7000000000007</v>
      </c>
      <c r="T166" s="73">
        <f>T167</f>
        <v>6428.3</v>
      </c>
    </row>
    <row r="167" spans="9:20" s="6" customFormat="1" ht="39" customHeight="1" x14ac:dyDescent="0.25">
      <c r="I167" s="246" t="s">
        <v>128</v>
      </c>
      <c r="J167" s="247"/>
      <c r="K167" s="247"/>
      <c r="L167" s="247"/>
      <c r="M167" s="247"/>
      <c r="N167" s="93">
        <v>887</v>
      </c>
      <c r="O167" s="94" t="s">
        <v>127</v>
      </c>
      <c r="P167" s="95" t="s">
        <v>129</v>
      </c>
      <c r="Q167" s="98"/>
      <c r="R167" s="72">
        <f>R168+R170+R172</f>
        <v>5934.8000000000011</v>
      </c>
      <c r="S167" s="72">
        <f>S168+S170+S172</f>
        <v>6181.7000000000007</v>
      </c>
      <c r="T167" s="73">
        <f>T168+T170+T172</f>
        <v>6428.3</v>
      </c>
    </row>
    <row r="168" spans="9:20" s="6" customFormat="1" ht="50.25" customHeight="1" x14ac:dyDescent="0.25">
      <c r="I168" s="246" t="s">
        <v>189</v>
      </c>
      <c r="J168" s="247"/>
      <c r="K168" s="247"/>
      <c r="L168" s="247"/>
      <c r="M168" s="247"/>
      <c r="N168" s="96">
        <v>887</v>
      </c>
      <c r="O168" s="97" t="s">
        <v>127</v>
      </c>
      <c r="P168" s="86" t="s">
        <v>129</v>
      </c>
      <c r="Q168" s="87" t="s">
        <v>15</v>
      </c>
      <c r="R168" s="71">
        <f>R169</f>
        <v>2329.9</v>
      </c>
      <c r="S168" s="71">
        <f>S169</f>
        <v>2426.9</v>
      </c>
      <c r="T168" s="74">
        <f>T169</f>
        <v>2523.6999999999998</v>
      </c>
    </row>
    <row r="169" spans="9:20" s="6" customFormat="1" ht="18" customHeight="1" x14ac:dyDescent="0.25">
      <c r="I169" s="190" t="s">
        <v>130</v>
      </c>
      <c r="J169" s="191"/>
      <c r="K169" s="191"/>
      <c r="L169" s="191"/>
      <c r="M169" s="191"/>
      <c r="N169" s="96">
        <v>887</v>
      </c>
      <c r="O169" s="97" t="s">
        <v>127</v>
      </c>
      <c r="P169" s="86" t="s">
        <v>129</v>
      </c>
      <c r="Q169" s="87" t="s">
        <v>131</v>
      </c>
      <c r="R169" s="71">
        <v>2329.9</v>
      </c>
      <c r="S169" s="82">
        <v>2426.9</v>
      </c>
      <c r="T169" s="82">
        <v>2523.6999999999998</v>
      </c>
    </row>
    <row r="170" spans="9:20" s="6" customFormat="1" ht="21" customHeight="1" x14ac:dyDescent="0.25">
      <c r="I170" s="248" t="s">
        <v>18</v>
      </c>
      <c r="J170" s="249"/>
      <c r="K170" s="249"/>
      <c r="L170" s="249"/>
      <c r="M170" s="249"/>
      <c r="N170" s="96">
        <v>887</v>
      </c>
      <c r="O170" s="97" t="s">
        <v>127</v>
      </c>
      <c r="P170" s="86" t="s">
        <v>129</v>
      </c>
      <c r="Q170" s="87" t="s">
        <v>20</v>
      </c>
      <c r="R170" s="71">
        <f>R171</f>
        <v>3604.8</v>
      </c>
      <c r="S170" s="71">
        <f>S171</f>
        <v>3754.7</v>
      </c>
      <c r="T170" s="74">
        <f>T171</f>
        <v>3904.5</v>
      </c>
    </row>
    <row r="171" spans="9:20" s="6" customFormat="1" ht="25.5" customHeight="1" x14ac:dyDescent="0.25">
      <c r="I171" s="250" t="s">
        <v>21</v>
      </c>
      <c r="J171" s="251"/>
      <c r="K171" s="251"/>
      <c r="L171" s="251"/>
      <c r="M171" s="134"/>
      <c r="N171" s="96">
        <v>887</v>
      </c>
      <c r="O171" s="97" t="s">
        <v>127</v>
      </c>
      <c r="P171" s="86" t="s">
        <v>129</v>
      </c>
      <c r="Q171" s="87" t="s">
        <v>22</v>
      </c>
      <c r="R171" s="71">
        <v>3604.8</v>
      </c>
      <c r="S171" s="82">
        <v>3754.7</v>
      </c>
      <c r="T171" s="82">
        <v>3904.5</v>
      </c>
    </row>
    <row r="172" spans="9:20" s="6" customFormat="1" ht="19.5" customHeight="1" x14ac:dyDescent="0.25">
      <c r="I172" s="252" t="s">
        <v>34</v>
      </c>
      <c r="J172" s="253"/>
      <c r="K172" s="253"/>
      <c r="L172" s="253"/>
      <c r="M172" s="253"/>
      <c r="N172" s="96">
        <v>887</v>
      </c>
      <c r="O172" s="97" t="s">
        <v>127</v>
      </c>
      <c r="P172" s="86" t="s">
        <v>129</v>
      </c>
      <c r="Q172" s="87" t="s">
        <v>35</v>
      </c>
      <c r="R172" s="71">
        <f>R173</f>
        <v>0.1</v>
      </c>
      <c r="S172" s="71">
        <f>S173</f>
        <v>0.1</v>
      </c>
      <c r="T172" s="74">
        <f>T173</f>
        <v>0.1</v>
      </c>
    </row>
    <row r="173" spans="9:20" s="6" customFormat="1" ht="17.25" customHeight="1" x14ac:dyDescent="0.25">
      <c r="I173" s="188" t="s">
        <v>28</v>
      </c>
      <c r="J173" s="189"/>
      <c r="K173" s="189"/>
      <c r="L173" s="189"/>
      <c r="M173" s="100"/>
      <c r="N173" s="96">
        <v>887</v>
      </c>
      <c r="O173" s="97" t="s">
        <v>127</v>
      </c>
      <c r="P173" s="86" t="s">
        <v>129</v>
      </c>
      <c r="Q173" s="87" t="s">
        <v>29</v>
      </c>
      <c r="R173" s="71">
        <v>0.1</v>
      </c>
      <c r="S173" s="82">
        <v>0.1</v>
      </c>
      <c r="T173" s="82">
        <v>0.1</v>
      </c>
    </row>
    <row r="174" spans="9:20" s="6" customFormat="1" ht="17.25" customHeight="1" x14ac:dyDescent="0.25">
      <c r="I174" s="244" t="s">
        <v>132</v>
      </c>
      <c r="J174" s="245"/>
      <c r="K174" s="245"/>
      <c r="L174" s="245"/>
      <c r="M174" s="100"/>
      <c r="N174" s="93">
        <v>887</v>
      </c>
      <c r="O174" s="94" t="s">
        <v>133</v>
      </c>
      <c r="P174" s="95"/>
      <c r="Q174" s="98"/>
      <c r="R174" s="72">
        <f>R175+R178</f>
        <v>15.4</v>
      </c>
      <c r="S174" s="72">
        <f>S175+S178</f>
        <v>16</v>
      </c>
      <c r="T174" s="65">
        <f>T175+T178</f>
        <v>16.600000000000001</v>
      </c>
    </row>
    <row r="175" spans="9:20" s="6" customFormat="1" ht="51.75" customHeight="1" x14ac:dyDescent="0.25">
      <c r="I175" s="254" t="s">
        <v>69</v>
      </c>
      <c r="J175" s="255"/>
      <c r="K175" s="255"/>
      <c r="L175" s="255"/>
      <c r="M175" s="101"/>
      <c r="N175" s="102">
        <v>887</v>
      </c>
      <c r="O175" s="103" t="s">
        <v>133</v>
      </c>
      <c r="P175" s="104" t="s">
        <v>70</v>
      </c>
      <c r="Q175" s="105"/>
      <c r="R175" s="72">
        <f t="shared" ref="R175:T176" si="29">R176</f>
        <v>7.7</v>
      </c>
      <c r="S175" s="72">
        <f t="shared" si="29"/>
        <v>8</v>
      </c>
      <c r="T175" s="65">
        <f t="shared" si="29"/>
        <v>8.3000000000000007</v>
      </c>
    </row>
    <row r="176" spans="9:20" s="6" customFormat="1" ht="22.5" customHeight="1" x14ac:dyDescent="0.25">
      <c r="I176" s="256" t="s">
        <v>18</v>
      </c>
      <c r="J176" s="257"/>
      <c r="K176" s="257"/>
      <c r="L176" s="257"/>
      <c r="M176" s="101"/>
      <c r="N176" s="106">
        <v>887</v>
      </c>
      <c r="O176" s="107" t="s">
        <v>133</v>
      </c>
      <c r="P176" s="108" t="s">
        <v>70</v>
      </c>
      <c r="Q176" s="109" t="s">
        <v>20</v>
      </c>
      <c r="R176" s="71">
        <f t="shared" si="29"/>
        <v>7.7</v>
      </c>
      <c r="S176" s="71">
        <f t="shared" si="29"/>
        <v>8</v>
      </c>
      <c r="T176" s="67">
        <f t="shared" si="29"/>
        <v>8.3000000000000007</v>
      </c>
    </row>
    <row r="177" spans="9:20" s="6" customFormat="1" ht="23.25" customHeight="1" x14ac:dyDescent="0.25">
      <c r="I177" s="256" t="s">
        <v>21</v>
      </c>
      <c r="J177" s="257"/>
      <c r="K177" s="257"/>
      <c r="L177" s="257"/>
      <c r="M177" s="101"/>
      <c r="N177" s="106">
        <v>887</v>
      </c>
      <c r="O177" s="107" t="s">
        <v>133</v>
      </c>
      <c r="P177" s="108" t="s">
        <v>70</v>
      </c>
      <c r="Q177" s="109" t="s">
        <v>22</v>
      </c>
      <c r="R177" s="71">
        <v>7.7</v>
      </c>
      <c r="S177" s="82">
        <v>8</v>
      </c>
      <c r="T177" s="76">
        <v>8.3000000000000007</v>
      </c>
    </row>
    <row r="178" spans="9:20" s="6" customFormat="1" ht="75" customHeight="1" x14ac:dyDescent="0.25">
      <c r="I178" s="254" t="s">
        <v>134</v>
      </c>
      <c r="J178" s="255"/>
      <c r="K178" s="255"/>
      <c r="L178" s="255"/>
      <c r="M178" s="110"/>
      <c r="N178" s="102">
        <v>887</v>
      </c>
      <c r="O178" s="103" t="s">
        <v>133</v>
      </c>
      <c r="P178" s="104" t="s">
        <v>74</v>
      </c>
      <c r="Q178" s="105"/>
      <c r="R178" s="72">
        <f t="shared" ref="R178:T179" si="30">R179</f>
        <v>7.7</v>
      </c>
      <c r="S178" s="72">
        <f t="shared" si="30"/>
        <v>8</v>
      </c>
      <c r="T178" s="65">
        <f t="shared" si="30"/>
        <v>8.3000000000000007</v>
      </c>
    </row>
    <row r="179" spans="9:20" s="6" customFormat="1" ht="23.25" customHeight="1" x14ac:dyDescent="0.25">
      <c r="I179" s="256" t="s">
        <v>18</v>
      </c>
      <c r="J179" s="257"/>
      <c r="K179" s="257"/>
      <c r="L179" s="257"/>
      <c r="M179" s="110"/>
      <c r="N179" s="106">
        <v>887</v>
      </c>
      <c r="O179" s="107" t="s">
        <v>133</v>
      </c>
      <c r="P179" s="108" t="s">
        <v>74</v>
      </c>
      <c r="Q179" s="109" t="s">
        <v>20</v>
      </c>
      <c r="R179" s="71">
        <f t="shared" si="30"/>
        <v>7.7</v>
      </c>
      <c r="S179" s="71">
        <f t="shared" si="30"/>
        <v>8</v>
      </c>
      <c r="T179" s="67">
        <f t="shared" si="30"/>
        <v>8.3000000000000007</v>
      </c>
    </row>
    <row r="180" spans="9:20" s="6" customFormat="1" ht="24.75" customHeight="1" x14ac:dyDescent="0.25">
      <c r="I180" s="256" t="s">
        <v>21</v>
      </c>
      <c r="J180" s="257"/>
      <c r="K180" s="257"/>
      <c r="L180" s="257"/>
      <c r="M180" s="110"/>
      <c r="N180" s="106">
        <v>887</v>
      </c>
      <c r="O180" s="107" t="s">
        <v>133</v>
      </c>
      <c r="P180" s="108" t="s">
        <v>74</v>
      </c>
      <c r="Q180" s="109" t="s">
        <v>22</v>
      </c>
      <c r="R180" s="71">
        <v>7.7</v>
      </c>
      <c r="S180" s="82">
        <v>8</v>
      </c>
      <c r="T180" s="76">
        <v>8.3000000000000007</v>
      </c>
    </row>
    <row r="181" spans="9:20" s="6" customFormat="1" ht="18" hidden="1" customHeight="1" x14ac:dyDescent="0.25">
      <c r="I181" s="92"/>
      <c r="J181" s="111"/>
      <c r="K181" s="111"/>
      <c r="L181" s="111"/>
      <c r="M181" s="100"/>
      <c r="N181" s="96"/>
      <c r="O181" s="97"/>
      <c r="P181" s="86"/>
      <c r="Q181" s="87"/>
      <c r="R181" s="71"/>
      <c r="S181" s="82"/>
      <c r="T181" s="76"/>
    </row>
    <row r="182" spans="9:20" s="6" customFormat="1" ht="18" hidden="1" customHeight="1" x14ac:dyDescent="0.25">
      <c r="I182" s="92"/>
      <c r="J182" s="111"/>
      <c r="K182" s="111"/>
      <c r="L182" s="111"/>
      <c r="M182" s="100"/>
      <c r="N182" s="96"/>
      <c r="O182" s="97"/>
      <c r="P182" s="86"/>
      <c r="Q182" s="87"/>
      <c r="R182" s="71"/>
      <c r="S182" s="82"/>
      <c r="T182" s="76"/>
    </row>
    <row r="183" spans="9:20" s="6" customFormat="1" ht="18" hidden="1" customHeight="1" x14ac:dyDescent="0.25">
      <c r="I183" s="92"/>
      <c r="J183" s="111"/>
      <c r="K183" s="111"/>
      <c r="L183" s="111"/>
      <c r="M183" s="100"/>
      <c r="N183" s="96"/>
      <c r="O183" s="97"/>
      <c r="P183" s="86"/>
      <c r="Q183" s="87"/>
      <c r="R183" s="71"/>
      <c r="S183" s="82"/>
      <c r="T183" s="76"/>
    </row>
    <row r="184" spans="9:20" s="6" customFormat="1" ht="18" hidden="1" customHeight="1" x14ac:dyDescent="0.25">
      <c r="I184" s="92"/>
      <c r="J184" s="111"/>
      <c r="K184" s="111"/>
      <c r="L184" s="111"/>
      <c r="M184" s="100"/>
      <c r="N184" s="96"/>
      <c r="O184" s="97"/>
      <c r="P184" s="86"/>
      <c r="Q184" s="87"/>
      <c r="R184" s="71"/>
      <c r="S184" s="82"/>
      <c r="T184" s="76"/>
    </row>
    <row r="185" spans="9:20" s="6" customFormat="1" ht="18" hidden="1" customHeight="1" x14ac:dyDescent="0.25">
      <c r="I185" s="92"/>
      <c r="J185" s="111"/>
      <c r="K185" s="111"/>
      <c r="L185" s="111"/>
      <c r="M185" s="100"/>
      <c r="N185" s="96"/>
      <c r="O185" s="97"/>
      <c r="P185" s="86"/>
      <c r="Q185" s="87"/>
      <c r="R185" s="71"/>
      <c r="S185" s="82"/>
      <c r="T185" s="76"/>
    </row>
    <row r="186" spans="9:20" s="6" customFormat="1" ht="18" hidden="1" customHeight="1" x14ac:dyDescent="0.25">
      <c r="I186" s="92"/>
      <c r="J186" s="111"/>
      <c r="K186" s="111"/>
      <c r="L186" s="111"/>
      <c r="M186" s="100"/>
      <c r="N186" s="96"/>
      <c r="O186" s="97"/>
      <c r="P186" s="86"/>
      <c r="Q186" s="87"/>
      <c r="R186" s="71"/>
      <c r="S186" s="82"/>
      <c r="T186" s="76"/>
    </row>
    <row r="187" spans="9:20" s="6" customFormat="1" ht="18" hidden="1" customHeight="1" x14ac:dyDescent="0.25">
      <c r="I187" s="92"/>
      <c r="J187" s="111"/>
      <c r="K187" s="111"/>
      <c r="L187" s="111"/>
      <c r="M187" s="100"/>
      <c r="N187" s="96"/>
      <c r="O187" s="97"/>
      <c r="P187" s="86"/>
      <c r="Q187" s="87"/>
      <c r="R187" s="71"/>
      <c r="S187" s="82"/>
      <c r="T187" s="76"/>
    </row>
    <row r="188" spans="9:20" s="6" customFormat="1" ht="18" hidden="1" customHeight="1" x14ac:dyDescent="0.25">
      <c r="I188" s="92"/>
      <c r="J188" s="111"/>
      <c r="K188" s="111"/>
      <c r="L188" s="111"/>
      <c r="M188" s="100"/>
      <c r="N188" s="96"/>
      <c r="O188" s="97"/>
      <c r="P188" s="86"/>
      <c r="Q188" s="87"/>
      <c r="R188" s="71"/>
      <c r="S188" s="82"/>
      <c r="T188" s="76"/>
    </row>
    <row r="189" spans="9:20" s="6" customFormat="1" ht="18" hidden="1" customHeight="1" x14ac:dyDescent="0.25">
      <c r="I189" s="92"/>
      <c r="J189" s="111"/>
      <c r="K189" s="111"/>
      <c r="L189" s="111"/>
      <c r="M189" s="100"/>
      <c r="N189" s="96"/>
      <c r="O189" s="97"/>
      <c r="P189" s="86"/>
      <c r="Q189" s="87"/>
      <c r="R189" s="71"/>
      <c r="S189" s="82"/>
      <c r="T189" s="76"/>
    </row>
    <row r="190" spans="9:20" s="6" customFormat="1" ht="23.25" customHeight="1" x14ac:dyDescent="0.3">
      <c r="I190" s="258" t="s">
        <v>135</v>
      </c>
      <c r="J190" s="259"/>
      <c r="K190" s="259"/>
      <c r="L190" s="259"/>
      <c r="M190" s="259"/>
      <c r="N190" s="93">
        <v>887</v>
      </c>
      <c r="O190" s="94" t="s">
        <v>136</v>
      </c>
      <c r="P190" s="95"/>
      <c r="Q190" s="98"/>
      <c r="R190" s="72">
        <f>R191</f>
        <v>6500</v>
      </c>
      <c r="S190" s="72">
        <f t="shared" ref="S190:T193" si="31">S191</f>
        <v>7249.6</v>
      </c>
      <c r="T190" s="65">
        <f t="shared" si="31"/>
        <v>6498.9</v>
      </c>
    </row>
    <row r="191" spans="9:20" s="6" customFormat="1" ht="18.75" customHeight="1" x14ac:dyDescent="0.25">
      <c r="I191" s="260" t="s">
        <v>137</v>
      </c>
      <c r="J191" s="261"/>
      <c r="K191" s="261"/>
      <c r="L191" s="261"/>
      <c r="M191" s="261"/>
      <c r="N191" s="40">
        <v>887</v>
      </c>
      <c r="O191" s="41" t="s">
        <v>138</v>
      </c>
      <c r="P191" s="50"/>
      <c r="Q191" s="8"/>
      <c r="R191" s="64">
        <f>R192+R196</f>
        <v>6500</v>
      </c>
      <c r="S191" s="64">
        <f>S192+S196</f>
        <v>7249.6</v>
      </c>
      <c r="T191" s="64">
        <f>T192+T196</f>
        <v>6498.9</v>
      </c>
    </row>
    <row r="192" spans="9:20" s="6" customFormat="1" ht="36.75" customHeight="1" x14ac:dyDescent="0.25">
      <c r="I192" s="246" t="s">
        <v>139</v>
      </c>
      <c r="J192" s="247"/>
      <c r="K192" s="247"/>
      <c r="L192" s="247"/>
      <c r="M192" s="247"/>
      <c r="N192" s="96">
        <v>887</v>
      </c>
      <c r="O192" s="97" t="s">
        <v>138</v>
      </c>
      <c r="P192" s="86" t="s">
        <v>140</v>
      </c>
      <c r="Q192" s="87"/>
      <c r="R192" s="71">
        <f>R193</f>
        <v>6000</v>
      </c>
      <c r="S192" s="71">
        <f t="shared" si="31"/>
        <v>6249.6</v>
      </c>
      <c r="T192" s="74">
        <f t="shared" si="31"/>
        <v>6498.9</v>
      </c>
    </row>
    <row r="193" spans="9:20" s="6" customFormat="1" ht="26.25" customHeight="1" x14ac:dyDescent="0.25">
      <c r="I193" s="262" t="s">
        <v>18</v>
      </c>
      <c r="J193" s="263"/>
      <c r="K193" s="263"/>
      <c r="L193" s="263"/>
      <c r="M193" s="263"/>
      <c r="N193" s="96">
        <v>887</v>
      </c>
      <c r="O193" s="97" t="s">
        <v>138</v>
      </c>
      <c r="P193" s="86" t="s">
        <v>140</v>
      </c>
      <c r="Q193" s="87" t="s">
        <v>20</v>
      </c>
      <c r="R193" s="71">
        <f>R194</f>
        <v>6000</v>
      </c>
      <c r="S193" s="71">
        <f t="shared" si="31"/>
        <v>6249.6</v>
      </c>
      <c r="T193" s="74">
        <f t="shared" si="31"/>
        <v>6498.9</v>
      </c>
    </row>
    <row r="194" spans="9:20" s="6" customFormat="1" ht="28.5" customHeight="1" x14ac:dyDescent="0.25">
      <c r="I194" s="264" t="s">
        <v>21</v>
      </c>
      <c r="J194" s="265"/>
      <c r="K194" s="265"/>
      <c r="L194" s="265"/>
      <c r="M194" s="172"/>
      <c r="N194" s="96">
        <v>887</v>
      </c>
      <c r="O194" s="97" t="s">
        <v>138</v>
      </c>
      <c r="P194" s="86" t="s">
        <v>140</v>
      </c>
      <c r="Q194" s="87" t="s">
        <v>22</v>
      </c>
      <c r="R194" s="127">
        <v>6000</v>
      </c>
      <c r="S194" s="89">
        <v>6249.6</v>
      </c>
      <c r="T194" s="89">
        <v>6498.9</v>
      </c>
    </row>
    <row r="195" spans="9:20" s="6" customFormat="1" ht="54" customHeight="1" x14ac:dyDescent="0.25">
      <c r="I195" s="246" t="s">
        <v>210</v>
      </c>
      <c r="J195" s="266"/>
      <c r="K195" s="266"/>
      <c r="L195" s="266"/>
      <c r="M195" s="267"/>
      <c r="N195" s="96">
        <v>887</v>
      </c>
      <c r="O195" s="97" t="s">
        <v>138</v>
      </c>
      <c r="P195" s="86" t="s">
        <v>201</v>
      </c>
      <c r="Q195" s="126"/>
      <c r="R195" s="120">
        <f t="shared" ref="R195:T196" si="32">R196</f>
        <v>500</v>
      </c>
      <c r="S195" s="120">
        <f t="shared" si="32"/>
        <v>1000</v>
      </c>
      <c r="T195" s="120">
        <f t="shared" si="32"/>
        <v>0</v>
      </c>
    </row>
    <row r="196" spans="9:20" s="6" customFormat="1" ht="28.5" customHeight="1" x14ac:dyDescent="0.25">
      <c r="I196" s="262" t="s">
        <v>18</v>
      </c>
      <c r="J196" s="263"/>
      <c r="K196" s="263"/>
      <c r="L196" s="263"/>
      <c r="M196" s="263"/>
      <c r="N196" s="96">
        <v>887</v>
      </c>
      <c r="O196" s="97" t="s">
        <v>138</v>
      </c>
      <c r="P196" s="86" t="s">
        <v>201</v>
      </c>
      <c r="Q196" s="126" t="s">
        <v>20</v>
      </c>
      <c r="R196" s="120">
        <f t="shared" si="32"/>
        <v>500</v>
      </c>
      <c r="S196" s="120">
        <f t="shared" si="32"/>
        <v>1000</v>
      </c>
      <c r="T196" s="120">
        <f t="shared" si="32"/>
        <v>0</v>
      </c>
    </row>
    <row r="197" spans="9:20" s="6" customFormat="1" ht="28.5" customHeight="1" x14ac:dyDescent="0.25">
      <c r="I197" s="264" t="s">
        <v>21</v>
      </c>
      <c r="J197" s="265"/>
      <c r="K197" s="265"/>
      <c r="L197" s="265"/>
      <c r="M197" s="172"/>
      <c r="N197" s="96">
        <v>887</v>
      </c>
      <c r="O197" s="97" t="s">
        <v>138</v>
      </c>
      <c r="P197" s="86" t="s">
        <v>208</v>
      </c>
      <c r="Q197" s="126" t="s">
        <v>22</v>
      </c>
      <c r="R197" s="120">
        <v>500</v>
      </c>
      <c r="S197" s="82">
        <v>1000</v>
      </c>
      <c r="T197" s="82">
        <v>0</v>
      </c>
    </row>
    <row r="198" spans="9:20" s="15" customFormat="1" ht="26.25" customHeight="1" x14ac:dyDescent="0.25">
      <c r="I198" s="244" t="s">
        <v>141</v>
      </c>
      <c r="J198" s="245"/>
      <c r="K198" s="245"/>
      <c r="L198" s="245"/>
      <c r="M198" s="131"/>
      <c r="N198" s="93">
        <v>887</v>
      </c>
      <c r="O198" s="94" t="s">
        <v>142</v>
      </c>
      <c r="P198" s="95"/>
      <c r="Q198" s="98"/>
      <c r="R198" s="132">
        <f>R204+R207+R199</f>
        <v>1691.8</v>
      </c>
      <c r="S198" s="132">
        <f>S204+S207+S199</f>
        <v>1762.2</v>
      </c>
      <c r="T198" s="133">
        <f>T204+T207+T199</f>
        <v>1832.6</v>
      </c>
    </row>
    <row r="199" spans="9:20" s="15" customFormat="1" ht="24" customHeight="1" x14ac:dyDescent="0.25">
      <c r="I199" s="244" t="s">
        <v>143</v>
      </c>
      <c r="J199" s="245"/>
      <c r="K199" s="245"/>
      <c r="L199" s="245"/>
      <c r="M199" s="131"/>
      <c r="N199" s="93">
        <v>887</v>
      </c>
      <c r="O199" s="94" t="s">
        <v>144</v>
      </c>
      <c r="P199" s="95"/>
      <c r="Q199" s="98"/>
      <c r="R199" s="72">
        <f>R200</f>
        <v>336.8</v>
      </c>
      <c r="S199" s="72">
        <f t="shared" ref="S199:T201" si="33">S200</f>
        <v>350.8</v>
      </c>
      <c r="T199" s="73">
        <f t="shared" si="33"/>
        <v>364.8</v>
      </c>
    </row>
    <row r="200" spans="9:20" s="15" customFormat="1" ht="106.5" customHeight="1" x14ac:dyDescent="0.25">
      <c r="I200" s="268" t="s">
        <v>167</v>
      </c>
      <c r="J200" s="269"/>
      <c r="K200" s="269"/>
      <c r="L200" s="269"/>
      <c r="M200" s="34"/>
      <c r="N200" s="93">
        <v>887</v>
      </c>
      <c r="O200" s="94" t="s">
        <v>144</v>
      </c>
      <c r="P200" s="95" t="s">
        <v>145</v>
      </c>
      <c r="Q200" s="98"/>
      <c r="R200" s="72">
        <f>R201</f>
        <v>336.8</v>
      </c>
      <c r="S200" s="72">
        <f t="shared" si="33"/>
        <v>350.8</v>
      </c>
      <c r="T200" s="73">
        <f t="shared" si="33"/>
        <v>364.8</v>
      </c>
    </row>
    <row r="201" spans="9:20" s="15" customFormat="1" ht="20.25" customHeight="1" x14ac:dyDescent="0.25">
      <c r="I201" s="190" t="s">
        <v>146</v>
      </c>
      <c r="J201" s="191"/>
      <c r="K201" s="191"/>
      <c r="L201" s="191"/>
      <c r="M201" s="191"/>
      <c r="N201" s="96">
        <v>887</v>
      </c>
      <c r="O201" s="97" t="s">
        <v>144</v>
      </c>
      <c r="P201" s="86" t="s">
        <v>145</v>
      </c>
      <c r="Q201" s="87" t="s">
        <v>147</v>
      </c>
      <c r="R201" s="71">
        <f>R202</f>
        <v>336.8</v>
      </c>
      <c r="S201" s="71">
        <f t="shared" si="33"/>
        <v>350.8</v>
      </c>
      <c r="T201" s="74">
        <f t="shared" si="33"/>
        <v>364.8</v>
      </c>
    </row>
    <row r="202" spans="9:20" s="15" customFormat="1" ht="26.25" customHeight="1" x14ac:dyDescent="0.25">
      <c r="I202" s="190" t="s">
        <v>148</v>
      </c>
      <c r="J202" s="191"/>
      <c r="K202" s="191"/>
      <c r="L202" s="191"/>
      <c r="M202" s="191"/>
      <c r="N202" s="96">
        <v>887</v>
      </c>
      <c r="O202" s="97" t="s">
        <v>144</v>
      </c>
      <c r="P202" s="86" t="s">
        <v>145</v>
      </c>
      <c r="Q202" s="87" t="s">
        <v>149</v>
      </c>
      <c r="R202" s="170">
        <v>336.8</v>
      </c>
      <c r="S202" s="82">
        <v>350.8</v>
      </c>
      <c r="T202" s="82">
        <v>364.8</v>
      </c>
    </row>
    <row r="203" spans="9:20" s="15" customFormat="1" ht="22.5" customHeight="1" x14ac:dyDescent="0.25">
      <c r="I203" s="244" t="s">
        <v>150</v>
      </c>
      <c r="J203" s="245"/>
      <c r="K203" s="245"/>
      <c r="L203" s="245"/>
      <c r="M203" s="131"/>
      <c r="N203" s="93">
        <v>887</v>
      </c>
      <c r="O203" s="94" t="s">
        <v>151</v>
      </c>
      <c r="P203" s="95"/>
      <c r="Q203" s="98"/>
      <c r="R203" s="72">
        <f>R204</f>
        <v>1158.8</v>
      </c>
      <c r="S203" s="72">
        <f t="shared" ref="S203:T205" si="34">S204</f>
        <v>1207</v>
      </c>
      <c r="T203" s="73">
        <f t="shared" si="34"/>
        <v>1255.2</v>
      </c>
    </row>
    <row r="204" spans="9:20" s="15" customFormat="1" ht="149.25" customHeight="1" x14ac:dyDescent="0.25">
      <c r="I204" s="268" t="s">
        <v>168</v>
      </c>
      <c r="J204" s="269"/>
      <c r="K204" s="269"/>
      <c r="L204" s="269"/>
      <c r="M204" s="34"/>
      <c r="N204" s="93">
        <v>887</v>
      </c>
      <c r="O204" s="94" t="s">
        <v>151</v>
      </c>
      <c r="P204" s="95" t="s">
        <v>152</v>
      </c>
      <c r="Q204" s="98"/>
      <c r="R204" s="72">
        <f>R205</f>
        <v>1158.8</v>
      </c>
      <c r="S204" s="72">
        <f t="shared" si="34"/>
        <v>1207</v>
      </c>
      <c r="T204" s="73">
        <f t="shared" si="34"/>
        <v>1255.2</v>
      </c>
    </row>
    <row r="205" spans="9:20" s="15" customFormat="1" ht="21.75" customHeight="1" x14ac:dyDescent="0.25">
      <c r="I205" s="190" t="s">
        <v>146</v>
      </c>
      <c r="J205" s="191"/>
      <c r="K205" s="191"/>
      <c r="L205" s="191"/>
      <c r="M205" s="191"/>
      <c r="N205" s="96">
        <v>887</v>
      </c>
      <c r="O205" s="97" t="s">
        <v>151</v>
      </c>
      <c r="P205" s="86" t="s">
        <v>152</v>
      </c>
      <c r="Q205" s="87" t="s">
        <v>147</v>
      </c>
      <c r="R205" s="71">
        <f>R206</f>
        <v>1158.8</v>
      </c>
      <c r="S205" s="71">
        <f t="shared" si="34"/>
        <v>1207</v>
      </c>
      <c r="T205" s="74">
        <f t="shared" si="34"/>
        <v>1255.2</v>
      </c>
    </row>
    <row r="206" spans="9:20" s="15" customFormat="1" ht="27" customHeight="1" x14ac:dyDescent="0.25">
      <c r="I206" s="190" t="s">
        <v>148</v>
      </c>
      <c r="J206" s="191"/>
      <c r="K206" s="191"/>
      <c r="L206" s="191"/>
      <c r="M206" s="191"/>
      <c r="N206" s="96">
        <v>887</v>
      </c>
      <c r="O206" s="97" t="s">
        <v>151</v>
      </c>
      <c r="P206" s="86" t="s">
        <v>152</v>
      </c>
      <c r="Q206" s="87" t="s">
        <v>149</v>
      </c>
      <c r="R206" s="71">
        <v>1158.8</v>
      </c>
      <c r="S206" s="82">
        <v>1207</v>
      </c>
      <c r="T206" s="82">
        <v>1255.2</v>
      </c>
    </row>
    <row r="207" spans="9:20" s="15" customFormat="1" ht="16.5" customHeight="1" x14ac:dyDescent="0.25">
      <c r="I207" s="244" t="s">
        <v>153</v>
      </c>
      <c r="J207" s="245"/>
      <c r="K207" s="245"/>
      <c r="L207" s="245"/>
      <c r="M207" s="34"/>
      <c r="N207" s="93">
        <v>887</v>
      </c>
      <c r="O207" s="94" t="s">
        <v>154</v>
      </c>
      <c r="P207" s="95"/>
      <c r="Q207" s="98"/>
      <c r="R207" s="72">
        <f>R208+R211</f>
        <v>196.2</v>
      </c>
      <c r="S207" s="72">
        <f>S208+S211</f>
        <v>204.4</v>
      </c>
      <c r="T207" s="73">
        <f>T208+T211</f>
        <v>212.6</v>
      </c>
    </row>
    <row r="208" spans="9:20" s="6" customFormat="1" ht="75.75" customHeight="1" x14ac:dyDescent="0.25">
      <c r="I208" s="182" t="s">
        <v>206</v>
      </c>
      <c r="J208" s="183"/>
      <c r="K208" s="183"/>
      <c r="L208" s="183"/>
      <c r="M208" s="33"/>
      <c r="N208" s="93">
        <v>887</v>
      </c>
      <c r="O208" s="94" t="s">
        <v>154</v>
      </c>
      <c r="P208" s="95" t="s">
        <v>155</v>
      </c>
      <c r="Q208" s="87"/>
      <c r="R208" s="71">
        <f t="shared" ref="R208:T209" si="35">R209</f>
        <v>196.2</v>
      </c>
      <c r="S208" s="71">
        <f t="shared" si="35"/>
        <v>204.4</v>
      </c>
      <c r="T208" s="74">
        <f t="shared" si="35"/>
        <v>212.6</v>
      </c>
    </row>
    <row r="209" spans="1:20" s="6" customFormat="1" ht="23.25" customHeight="1" x14ac:dyDescent="0.25">
      <c r="I209" s="190" t="s">
        <v>146</v>
      </c>
      <c r="J209" s="191"/>
      <c r="K209" s="191"/>
      <c r="L209" s="191"/>
      <c r="M209" s="191"/>
      <c r="N209" s="96">
        <v>887</v>
      </c>
      <c r="O209" s="97" t="s">
        <v>154</v>
      </c>
      <c r="P209" s="86" t="s">
        <v>155</v>
      </c>
      <c r="Q209" s="87" t="s">
        <v>147</v>
      </c>
      <c r="R209" s="71">
        <f t="shared" si="35"/>
        <v>196.2</v>
      </c>
      <c r="S209" s="71">
        <f t="shared" si="35"/>
        <v>204.4</v>
      </c>
      <c r="T209" s="74">
        <f t="shared" si="35"/>
        <v>212.6</v>
      </c>
    </row>
    <row r="210" spans="1:20" s="6" customFormat="1" ht="27.75" customHeight="1" x14ac:dyDescent="0.25">
      <c r="I210" s="190" t="s">
        <v>148</v>
      </c>
      <c r="J210" s="191"/>
      <c r="K210" s="191"/>
      <c r="L210" s="191"/>
      <c r="M210" s="191"/>
      <c r="N210" s="96">
        <v>887</v>
      </c>
      <c r="O210" s="97" t="s">
        <v>154</v>
      </c>
      <c r="P210" s="86" t="s">
        <v>155</v>
      </c>
      <c r="Q210" s="87" t="s">
        <v>149</v>
      </c>
      <c r="R210" s="71">
        <v>196.2</v>
      </c>
      <c r="S210" s="82">
        <v>204.4</v>
      </c>
      <c r="T210" s="82">
        <v>212.6</v>
      </c>
    </row>
    <row r="211" spans="1:20" s="6" customFormat="1" ht="70.5" hidden="1" customHeight="1" x14ac:dyDescent="0.25">
      <c r="I211" s="270" t="s">
        <v>156</v>
      </c>
      <c r="J211" s="271"/>
      <c r="K211" s="271"/>
      <c r="L211" s="271"/>
      <c r="M211" s="10"/>
      <c r="N211" s="40">
        <v>887</v>
      </c>
      <c r="O211" s="41" t="s">
        <v>154</v>
      </c>
      <c r="P211" s="50" t="s">
        <v>157</v>
      </c>
      <c r="Q211" s="9"/>
      <c r="R211" s="66">
        <f>R212</f>
        <v>0</v>
      </c>
      <c r="S211" s="76"/>
      <c r="T211" s="76"/>
    </row>
    <row r="212" spans="1:20" s="6" customFormat="1" ht="20.25" hidden="1" customHeight="1" x14ac:dyDescent="0.25">
      <c r="I212" s="192" t="s">
        <v>146</v>
      </c>
      <c r="J212" s="193"/>
      <c r="K212" s="193"/>
      <c r="L212" s="193"/>
      <c r="M212" s="193"/>
      <c r="N212" s="42">
        <v>887</v>
      </c>
      <c r="O212" s="43" t="s">
        <v>154</v>
      </c>
      <c r="P212" s="51" t="s">
        <v>157</v>
      </c>
      <c r="Q212" s="9" t="s">
        <v>147</v>
      </c>
      <c r="R212" s="66">
        <f>R213</f>
        <v>0</v>
      </c>
      <c r="S212" s="76"/>
      <c r="T212" s="76"/>
    </row>
    <row r="213" spans="1:20" s="6" customFormat="1" ht="13.8" hidden="1" x14ac:dyDescent="0.25">
      <c r="I213" s="192" t="s">
        <v>158</v>
      </c>
      <c r="J213" s="193"/>
      <c r="K213" s="193"/>
      <c r="L213" s="193"/>
      <c r="M213" s="193"/>
      <c r="N213" s="42">
        <v>887</v>
      </c>
      <c r="O213" s="43" t="s">
        <v>154</v>
      </c>
      <c r="P213" s="51" t="s">
        <v>157</v>
      </c>
      <c r="Q213" s="9" t="s">
        <v>159</v>
      </c>
      <c r="R213" s="66"/>
      <c r="S213" s="76"/>
      <c r="T213" s="76"/>
    </row>
    <row r="214" spans="1:20" s="6" customFormat="1" ht="24" customHeight="1" x14ac:dyDescent="0.25">
      <c r="I214" s="274" t="s">
        <v>160</v>
      </c>
      <c r="J214" s="275"/>
      <c r="K214" s="275"/>
      <c r="L214" s="275"/>
      <c r="M214" s="275"/>
      <c r="N214" s="40">
        <v>887</v>
      </c>
      <c r="O214" s="41" t="s">
        <v>161</v>
      </c>
      <c r="P214" s="50"/>
      <c r="Q214" s="8"/>
      <c r="R214" s="72">
        <f>R215</f>
        <v>768</v>
      </c>
      <c r="S214" s="72">
        <f t="shared" ref="S214:T217" si="36">S215</f>
        <v>799.9</v>
      </c>
      <c r="T214" s="73">
        <f t="shared" si="36"/>
        <v>831.9</v>
      </c>
    </row>
    <row r="215" spans="1:20" s="6" customFormat="1" ht="22.5" customHeight="1" x14ac:dyDescent="0.25">
      <c r="I215" s="260" t="s">
        <v>162</v>
      </c>
      <c r="J215" s="261"/>
      <c r="K215" s="261"/>
      <c r="L215" s="261"/>
      <c r="M215" s="261"/>
      <c r="N215" s="40">
        <v>887</v>
      </c>
      <c r="O215" s="41" t="s">
        <v>163</v>
      </c>
      <c r="P215" s="50" t="s">
        <v>164</v>
      </c>
      <c r="Q215" s="8"/>
      <c r="R215" s="72">
        <f>R216</f>
        <v>768</v>
      </c>
      <c r="S215" s="72">
        <f t="shared" si="36"/>
        <v>799.9</v>
      </c>
      <c r="T215" s="73">
        <f t="shared" si="36"/>
        <v>831.9</v>
      </c>
    </row>
    <row r="216" spans="1:20" s="6" customFormat="1" ht="162" customHeight="1" x14ac:dyDescent="0.25">
      <c r="I216" s="204" t="s">
        <v>165</v>
      </c>
      <c r="J216" s="205"/>
      <c r="K216" s="205"/>
      <c r="L216" s="205"/>
      <c r="M216" s="28"/>
      <c r="N216" s="42">
        <v>887</v>
      </c>
      <c r="O216" s="43" t="s">
        <v>163</v>
      </c>
      <c r="P216" s="51" t="s">
        <v>164</v>
      </c>
      <c r="Q216" s="9"/>
      <c r="R216" s="66">
        <f>R217</f>
        <v>768</v>
      </c>
      <c r="S216" s="66">
        <f t="shared" si="36"/>
        <v>799.9</v>
      </c>
      <c r="T216" s="67">
        <f t="shared" si="36"/>
        <v>831.9</v>
      </c>
    </row>
    <row r="217" spans="1:20" s="6" customFormat="1" ht="29.25" customHeight="1" x14ac:dyDescent="0.25">
      <c r="I217" s="222" t="s">
        <v>18</v>
      </c>
      <c r="J217" s="223"/>
      <c r="K217" s="223"/>
      <c r="L217" s="223"/>
      <c r="M217" s="223"/>
      <c r="N217" s="42">
        <v>887</v>
      </c>
      <c r="O217" s="43" t="s">
        <v>163</v>
      </c>
      <c r="P217" s="51" t="s">
        <v>164</v>
      </c>
      <c r="Q217" s="9" t="s">
        <v>20</v>
      </c>
      <c r="R217" s="66">
        <f>R218</f>
        <v>768</v>
      </c>
      <c r="S217" s="66">
        <f t="shared" si="36"/>
        <v>799.9</v>
      </c>
      <c r="T217" s="67">
        <f t="shared" si="36"/>
        <v>831.9</v>
      </c>
    </row>
    <row r="218" spans="1:20" s="6" customFormat="1" ht="13.8" x14ac:dyDescent="0.25">
      <c r="I218" s="208" t="s">
        <v>21</v>
      </c>
      <c r="J218" s="209"/>
      <c r="K218" s="209"/>
      <c r="L218" s="209"/>
      <c r="M218" s="30"/>
      <c r="N218" s="42">
        <v>887</v>
      </c>
      <c r="O218" s="43" t="s">
        <v>163</v>
      </c>
      <c r="P218" s="51" t="s">
        <v>164</v>
      </c>
      <c r="Q218" s="9" t="s">
        <v>22</v>
      </c>
      <c r="R218" s="116">
        <v>768</v>
      </c>
      <c r="S218" s="89">
        <v>799.9</v>
      </c>
      <c r="T218" s="89">
        <v>831.9</v>
      </c>
    </row>
    <row r="219" spans="1:20" s="6" customFormat="1" ht="14.25" customHeight="1" x14ac:dyDescent="0.25">
      <c r="I219" s="202"/>
      <c r="J219" s="276"/>
      <c r="K219" s="276"/>
      <c r="L219" s="276"/>
      <c r="M219" s="112"/>
      <c r="N219" s="113">
        <v>887</v>
      </c>
      <c r="O219" s="114"/>
      <c r="P219" s="115"/>
      <c r="Q219" s="118"/>
      <c r="R219" s="120"/>
      <c r="S219" s="76"/>
      <c r="T219" s="76"/>
    </row>
    <row r="220" spans="1:20" s="6" customFormat="1" ht="13.8" hidden="1" x14ac:dyDescent="0.25">
      <c r="I220" s="220" t="s">
        <v>200</v>
      </c>
      <c r="J220" s="273"/>
      <c r="K220" s="273"/>
      <c r="L220" s="273"/>
      <c r="M220" s="121"/>
      <c r="N220" s="122">
        <v>887</v>
      </c>
      <c r="O220" s="123" t="s">
        <v>198</v>
      </c>
      <c r="P220" s="124" t="s">
        <v>199</v>
      </c>
      <c r="Q220" s="125" t="s">
        <v>35</v>
      </c>
      <c r="R220" s="130"/>
      <c r="S220" s="76"/>
      <c r="T220" s="117"/>
    </row>
    <row r="221" spans="1:20" s="6" customFormat="1" ht="13.8" hidden="1" x14ac:dyDescent="0.25">
      <c r="I221" s="198"/>
      <c r="J221" s="283"/>
      <c r="K221" s="283"/>
      <c r="L221" s="283"/>
      <c r="M221" s="121"/>
      <c r="N221" s="122"/>
      <c r="O221" s="123"/>
      <c r="P221" s="124"/>
      <c r="Q221" s="125"/>
      <c r="R221" s="129"/>
      <c r="S221" s="117"/>
      <c r="T221" s="117"/>
    </row>
    <row r="222" spans="1:20" s="15" customFormat="1" ht="20.25" customHeight="1" x14ac:dyDescent="0.25">
      <c r="A222" s="8"/>
      <c r="B222" s="8"/>
      <c r="C222" s="8"/>
      <c r="D222" s="8"/>
      <c r="E222" s="8"/>
      <c r="F222" s="8"/>
      <c r="G222" s="8"/>
      <c r="H222" s="31"/>
      <c r="I222" s="280" t="s">
        <v>180</v>
      </c>
      <c r="J222" s="281"/>
      <c r="K222" s="281"/>
      <c r="L222" s="281"/>
      <c r="M222" s="58"/>
      <c r="N222" s="59"/>
      <c r="O222" s="59"/>
      <c r="P222" s="60"/>
      <c r="Q222" s="61"/>
      <c r="R222" s="119">
        <f>R29+R8+R220</f>
        <v>77278.500000000015</v>
      </c>
      <c r="S222" s="119">
        <f>S29+S8+S220</f>
        <v>78449.3</v>
      </c>
      <c r="T222" s="119">
        <f>T29+T8+T220</f>
        <v>79363.799999999988</v>
      </c>
    </row>
    <row r="223" spans="1:20" s="32" customFormat="1" ht="15.6" x14ac:dyDescent="0.3">
      <c r="I223" s="282" t="s">
        <v>179</v>
      </c>
      <c r="J223" s="282"/>
      <c r="K223" s="282"/>
      <c r="L223" s="282"/>
      <c r="M223" s="83"/>
      <c r="N223" s="83"/>
      <c r="O223" s="83"/>
      <c r="P223" s="83"/>
      <c r="Q223" s="83"/>
      <c r="R223" s="84"/>
      <c r="S223" s="171"/>
      <c r="T223" s="90"/>
    </row>
    <row r="224" spans="1:20" s="32" customFormat="1" ht="15.6" x14ac:dyDescent="0.3">
      <c r="I224" s="280" t="s">
        <v>166</v>
      </c>
      <c r="J224" s="281"/>
      <c r="K224" s="281"/>
      <c r="L224" s="281"/>
      <c r="M224" s="83"/>
      <c r="N224" s="83"/>
      <c r="O224" s="83"/>
      <c r="P224" s="83"/>
      <c r="Q224" s="83"/>
      <c r="R224" s="91">
        <f>R222+R223</f>
        <v>77278.500000000015</v>
      </c>
      <c r="S224" s="91">
        <f>S222+S223</f>
        <v>78449.3</v>
      </c>
      <c r="T224" s="91">
        <f>T222+T223</f>
        <v>79363.799999999988</v>
      </c>
    </row>
    <row r="225" spans="12:20" ht="9.75" customHeight="1" x14ac:dyDescent="0.25"/>
    <row r="226" spans="12:20" x14ac:dyDescent="0.25">
      <c r="R226" s="165">
        <v>2024</v>
      </c>
      <c r="S226" s="128">
        <v>2025</v>
      </c>
      <c r="T226" s="128">
        <v>2026</v>
      </c>
    </row>
    <row r="227" spans="12:20" x14ac:dyDescent="0.25">
      <c r="L227" s="160"/>
      <c r="M227" s="161"/>
      <c r="N227" s="161"/>
      <c r="O227" s="161"/>
      <c r="P227" s="272" t="s">
        <v>203</v>
      </c>
      <c r="Q227" s="278"/>
      <c r="R227" s="166">
        <v>77076.3</v>
      </c>
      <c r="S227" s="167">
        <v>80423.3</v>
      </c>
      <c r="T227" s="167">
        <v>83460.7</v>
      </c>
    </row>
    <row r="228" spans="12:20" x14ac:dyDescent="0.25">
      <c r="L228" s="160"/>
      <c r="M228" s="161"/>
      <c r="N228" s="161"/>
      <c r="O228" s="161"/>
      <c r="P228" s="272" t="s">
        <v>183</v>
      </c>
      <c r="Q228" s="272"/>
      <c r="R228" s="166"/>
      <c r="S228" s="166">
        <f>S210+S58+S46</f>
        <v>1463.6000000000001</v>
      </c>
      <c r="T228" s="166">
        <f>T210+T58+T46</f>
        <v>1522.1</v>
      </c>
    </row>
    <row r="229" spans="12:20" x14ac:dyDescent="0.25">
      <c r="L229" s="160"/>
      <c r="M229" s="161"/>
      <c r="N229" s="161"/>
      <c r="O229" s="161"/>
      <c r="P229" s="272" t="s">
        <v>184</v>
      </c>
      <c r="Q229" s="278"/>
      <c r="R229" s="166"/>
      <c r="S229" s="166">
        <f>S227-S228</f>
        <v>78959.7</v>
      </c>
      <c r="T229" s="166">
        <f>T227-T228</f>
        <v>81938.599999999991</v>
      </c>
    </row>
    <row r="230" spans="12:20" x14ac:dyDescent="0.25">
      <c r="L230" s="160"/>
      <c r="M230" s="161"/>
      <c r="N230" s="161"/>
      <c r="O230" s="161"/>
      <c r="P230" s="272" t="s">
        <v>182</v>
      </c>
      <c r="Q230" s="278"/>
      <c r="R230" s="166"/>
      <c r="S230" s="168">
        <v>2.5</v>
      </c>
      <c r="T230" s="168">
        <v>5</v>
      </c>
    </row>
    <row r="231" spans="12:20" x14ac:dyDescent="0.25">
      <c r="L231" s="279" t="s">
        <v>185</v>
      </c>
      <c r="M231" s="279"/>
      <c r="N231" s="279"/>
      <c r="O231" s="279"/>
      <c r="P231" s="279"/>
      <c r="Q231" s="279"/>
      <c r="R231" s="166"/>
      <c r="S231" s="167">
        <f>S229*S230%</f>
        <v>1973.9925000000001</v>
      </c>
      <c r="T231" s="167">
        <f>T229*T230%</f>
        <v>4096.9299999999994</v>
      </c>
    </row>
    <row r="232" spans="12:20" x14ac:dyDescent="0.25">
      <c r="L232" s="160"/>
      <c r="M232" s="161"/>
      <c r="N232" s="161"/>
      <c r="O232" s="161"/>
      <c r="P232" s="161"/>
      <c r="Q232" s="161"/>
      <c r="R232" s="162"/>
      <c r="S232" s="162"/>
      <c r="T232" s="162"/>
    </row>
    <row r="233" spans="12:20" x14ac:dyDescent="0.25">
      <c r="L233" s="160"/>
      <c r="M233" s="161"/>
      <c r="N233" s="161"/>
      <c r="O233" s="161"/>
      <c r="P233" s="277" t="s">
        <v>204</v>
      </c>
      <c r="Q233" s="277"/>
      <c r="R233" s="169">
        <f>R224-R227</f>
        <v>202.20000000001164</v>
      </c>
      <c r="S233" s="169">
        <f>S224-S227</f>
        <v>-1974</v>
      </c>
      <c r="T233" s="169">
        <f>T224-T227</f>
        <v>-4096.9000000000087</v>
      </c>
    </row>
    <row r="234" spans="12:20" x14ac:dyDescent="0.25">
      <c r="L234" s="160"/>
      <c r="M234" s="161"/>
      <c r="N234" s="161"/>
      <c r="O234" s="161"/>
      <c r="P234" s="161"/>
      <c r="Q234" s="161"/>
      <c r="R234" s="163"/>
      <c r="S234" s="164"/>
      <c r="T234" s="161"/>
    </row>
  </sheetData>
  <sheetProtection selectLockedCells="1" selectUnlockedCells="1"/>
  <mergeCells count="224">
    <mergeCell ref="P233:Q233"/>
    <mergeCell ref="P229:Q229"/>
    <mergeCell ref="P230:Q230"/>
    <mergeCell ref="L231:Q231"/>
    <mergeCell ref="I218:L218"/>
    <mergeCell ref="I222:L222"/>
    <mergeCell ref="I223:L223"/>
    <mergeCell ref="I224:L224"/>
    <mergeCell ref="I221:L221"/>
    <mergeCell ref="P227:Q227"/>
    <mergeCell ref="P228:Q228"/>
    <mergeCell ref="I220:L220"/>
    <mergeCell ref="I212:M212"/>
    <mergeCell ref="I213:M213"/>
    <mergeCell ref="I214:M214"/>
    <mergeCell ref="I215:M215"/>
    <mergeCell ref="I216:L216"/>
    <mergeCell ref="I217:M217"/>
    <mergeCell ref="I219:L219"/>
    <mergeCell ref="I206:M206"/>
    <mergeCell ref="I207:L207"/>
    <mergeCell ref="I208:L208"/>
    <mergeCell ref="I209:M209"/>
    <mergeCell ref="I210:M210"/>
    <mergeCell ref="I211:L211"/>
    <mergeCell ref="I200:L200"/>
    <mergeCell ref="I201:M201"/>
    <mergeCell ref="I202:M202"/>
    <mergeCell ref="I203:L203"/>
    <mergeCell ref="I204:L204"/>
    <mergeCell ref="I205:M205"/>
    <mergeCell ref="I191:M191"/>
    <mergeCell ref="I192:M192"/>
    <mergeCell ref="I193:M193"/>
    <mergeCell ref="I194:L194"/>
    <mergeCell ref="I198:L198"/>
    <mergeCell ref="I199:L199"/>
    <mergeCell ref="I196:M196"/>
    <mergeCell ref="I197:L197"/>
    <mergeCell ref="I195:M195"/>
    <mergeCell ref="I176:L176"/>
    <mergeCell ref="I177:L177"/>
    <mergeCell ref="I178:L178"/>
    <mergeCell ref="I179:L179"/>
    <mergeCell ref="I180:L180"/>
    <mergeCell ref="I190:M190"/>
    <mergeCell ref="I170:M170"/>
    <mergeCell ref="I171:L171"/>
    <mergeCell ref="I172:M172"/>
    <mergeCell ref="I173:L173"/>
    <mergeCell ref="I174:L174"/>
    <mergeCell ref="I175:L175"/>
    <mergeCell ref="I164:L164"/>
    <mergeCell ref="I165:L165"/>
    <mergeCell ref="I166:M166"/>
    <mergeCell ref="I167:M167"/>
    <mergeCell ref="I168:M168"/>
    <mergeCell ref="I169:M169"/>
    <mergeCell ref="I158:M158"/>
    <mergeCell ref="I159:L159"/>
    <mergeCell ref="I160:L160"/>
    <mergeCell ref="I161:L161"/>
    <mergeCell ref="I162:M162"/>
    <mergeCell ref="I163:L163"/>
    <mergeCell ref="I152:L152"/>
    <mergeCell ref="I153:M153"/>
    <mergeCell ref="I154:L154"/>
    <mergeCell ref="I155:M155"/>
    <mergeCell ref="I156:L156"/>
    <mergeCell ref="I157:L157"/>
    <mergeCell ref="I146:L146"/>
    <mergeCell ref="I147:L147"/>
    <mergeCell ref="I148:L148"/>
    <mergeCell ref="I149:L149"/>
    <mergeCell ref="I150:L150"/>
    <mergeCell ref="I151:L151"/>
    <mergeCell ref="I140:L140"/>
    <mergeCell ref="I141:L141"/>
    <mergeCell ref="I142:L142"/>
    <mergeCell ref="I143:L143"/>
    <mergeCell ref="I144:L144"/>
    <mergeCell ref="I145:L145"/>
    <mergeCell ref="I134:L134"/>
    <mergeCell ref="I135:L135"/>
    <mergeCell ref="I136:L136"/>
    <mergeCell ref="I137:L137"/>
    <mergeCell ref="I138:L138"/>
    <mergeCell ref="I139:L139"/>
    <mergeCell ref="I128:L128"/>
    <mergeCell ref="I129:M129"/>
    <mergeCell ref="I130:M130"/>
    <mergeCell ref="I131:M131"/>
    <mergeCell ref="I132:L132"/>
    <mergeCell ref="I133:L133"/>
    <mergeCell ref="I122:L122"/>
    <mergeCell ref="I123:M123"/>
    <mergeCell ref="I124:L124"/>
    <mergeCell ref="I125:L125"/>
    <mergeCell ref="I126:L126"/>
    <mergeCell ref="I127:L127"/>
    <mergeCell ref="I116:M116"/>
    <mergeCell ref="I117:L117"/>
    <mergeCell ref="I118:L118"/>
    <mergeCell ref="I119:L119"/>
    <mergeCell ref="I120:M120"/>
    <mergeCell ref="I121:L121"/>
    <mergeCell ref="I110:L110"/>
    <mergeCell ref="I111:M111"/>
    <mergeCell ref="I112:L112"/>
    <mergeCell ref="I113:L113"/>
    <mergeCell ref="I114:M114"/>
    <mergeCell ref="I115:L115"/>
    <mergeCell ref="I104:L104"/>
    <mergeCell ref="I105:L105"/>
    <mergeCell ref="I106:L106"/>
    <mergeCell ref="I107:L107"/>
    <mergeCell ref="I108:L108"/>
    <mergeCell ref="I109:M109"/>
    <mergeCell ref="I98:L98"/>
    <mergeCell ref="I99:L99"/>
    <mergeCell ref="I100:M100"/>
    <mergeCell ref="I101:M101"/>
    <mergeCell ref="I102:L102"/>
    <mergeCell ref="I103:L103"/>
    <mergeCell ref="I92:L92"/>
    <mergeCell ref="I93:L93"/>
    <mergeCell ref="I94:L94"/>
    <mergeCell ref="I95:L95"/>
    <mergeCell ref="I96:L96"/>
    <mergeCell ref="I97:L97"/>
    <mergeCell ref="I86:L86"/>
    <mergeCell ref="I87:L87"/>
    <mergeCell ref="I88:L88"/>
    <mergeCell ref="I89:L89"/>
    <mergeCell ref="I90:L90"/>
    <mergeCell ref="I91:L91"/>
    <mergeCell ref="I80:L80"/>
    <mergeCell ref="I81:L81"/>
    <mergeCell ref="I82:L82"/>
    <mergeCell ref="I83:L83"/>
    <mergeCell ref="I84:L84"/>
    <mergeCell ref="I85:L85"/>
    <mergeCell ref="I74:L74"/>
    <mergeCell ref="I75:L75"/>
    <mergeCell ref="I76:L76"/>
    <mergeCell ref="I77:L77"/>
    <mergeCell ref="I78:L78"/>
    <mergeCell ref="I79:L79"/>
    <mergeCell ref="I68:M68"/>
    <mergeCell ref="I69:L69"/>
    <mergeCell ref="I70:L70"/>
    <mergeCell ref="I71:M71"/>
    <mergeCell ref="I72:L72"/>
    <mergeCell ref="I73:L73"/>
    <mergeCell ref="I62:L62"/>
    <mergeCell ref="I63:L63"/>
    <mergeCell ref="I64:L64"/>
    <mergeCell ref="I65:L65"/>
    <mergeCell ref="I66:L66"/>
    <mergeCell ref="I67:L67"/>
    <mergeCell ref="I56:L56"/>
    <mergeCell ref="I57:L57"/>
    <mergeCell ref="I58:L58"/>
    <mergeCell ref="I59:L59"/>
    <mergeCell ref="I60:L60"/>
    <mergeCell ref="I61:L61"/>
    <mergeCell ref="I49:M49"/>
    <mergeCell ref="I50:L50"/>
    <mergeCell ref="I51:L51"/>
    <mergeCell ref="I52:L52"/>
    <mergeCell ref="I54:L54"/>
    <mergeCell ref="I55:L55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R6:T6"/>
    <mergeCell ref="I8:M8"/>
    <mergeCell ref="I9:M9"/>
    <mergeCell ref="I10:M10"/>
    <mergeCell ref="I11:M11"/>
    <mergeCell ref="I12:M1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</mergeCells>
  <phoneticPr fontId="21" type="noConversion"/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7" manualBreakCount="7">
    <brk id="25" min="8" max="19" man="1"/>
    <brk id="54" min="8" max="19" man="1"/>
    <brk id="79" max="16383" man="1"/>
    <brk id="102" max="16383" man="1"/>
    <brk id="141" min="8" max="19" man="1"/>
    <brk id="160" min="8" max="19" man="1"/>
    <brk id="19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2024-2025  1 чтение</vt:lpstr>
      <vt:lpstr>Лист2</vt:lpstr>
      <vt:lpstr>Лист3</vt:lpstr>
      <vt:lpstr>'2024-2025  1 чтение'!Excel_BuiltIn_Print_Area</vt:lpstr>
      <vt:lpstr>'2024-2025  1 чтение'!Область_печати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2023-10-24T16:22:21Z</cp:lastPrinted>
  <dcterms:created xsi:type="dcterms:W3CDTF">2023-10-25T09:31:54Z</dcterms:created>
  <dcterms:modified xsi:type="dcterms:W3CDTF">2023-10-25T09:31:54Z</dcterms:modified>
</cp:coreProperties>
</file>