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BF6B4696-03AE-40AF-8C13-CFF63B5EDE5F}" xr6:coauthVersionLast="45" xr6:coauthVersionMax="45" xr10:uidLastSave="{00000000-0000-0000-0000-000000000000}"/>
  <bookViews>
    <workbookView xWindow="3312" yWindow="3312" windowWidth="17220" windowHeight="8700" tabRatio="500"/>
  </bookViews>
  <sheets>
    <sheet name="2022г" sheetId="1" r:id="rId1"/>
    <sheet name="Лист2" sheetId="3" r:id="rId2"/>
    <sheet name="Лист3" sheetId="4" r:id="rId3"/>
  </sheets>
  <definedNames>
    <definedName name="Excel_BuiltIn_Print_Area" localSheetId="0">'2022г'!$I$1:$R$222</definedName>
    <definedName name="_xlnm.Print_Area" localSheetId="0">'2022г'!$I$1:$R$222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91" i="1" l="1"/>
  <c r="R138" i="1"/>
  <c r="R168" i="1"/>
  <c r="R20" i="1"/>
  <c r="R21" i="1"/>
  <c r="R167" i="1"/>
  <c r="R164" i="1"/>
  <c r="R163" i="1"/>
  <c r="R158" i="1"/>
  <c r="R128" i="1"/>
  <c r="R127" i="1"/>
  <c r="R126" i="1"/>
  <c r="R122" i="1"/>
  <c r="R134" i="1"/>
  <c r="R19" i="1"/>
  <c r="R137" i="1"/>
  <c r="R136" i="1"/>
  <c r="R135" i="1"/>
  <c r="R105" i="1"/>
  <c r="R104" i="1"/>
  <c r="R11" i="1"/>
  <c r="R10" i="1"/>
  <c r="R9" i="1"/>
  <c r="R13" i="1"/>
  <c r="R17" i="1"/>
  <c r="R22" i="1"/>
  <c r="R23" i="1"/>
  <c r="R27" i="1"/>
  <c r="R26" i="1"/>
  <c r="R25" i="1"/>
  <c r="R31" i="1"/>
  <c r="R32" i="1"/>
  <c r="R35" i="1"/>
  <c r="R34" i="1"/>
  <c r="R38" i="1"/>
  <c r="R40" i="1"/>
  <c r="R44" i="1"/>
  <c r="R42" i="1"/>
  <c r="R46" i="1"/>
  <c r="R45" i="1"/>
  <c r="R48" i="1"/>
  <c r="R50" i="1"/>
  <c r="R51" i="1"/>
  <c r="R55" i="1"/>
  <c r="R56" i="1"/>
  <c r="R59" i="1"/>
  <c r="R58" i="1"/>
  <c r="R54" i="1"/>
  <c r="R64" i="1"/>
  <c r="R63" i="1"/>
  <c r="R62" i="1"/>
  <c r="R67" i="1"/>
  <c r="R66" i="1"/>
  <c r="R71" i="1"/>
  <c r="R70" i="1"/>
  <c r="R73" i="1"/>
  <c r="R74" i="1"/>
  <c r="R77" i="1"/>
  <c r="R76" i="1"/>
  <c r="R80" i="1"/>
  <c r="R79" i="1"/>
  <c r="R83" i="1"/>
  <c r="R82" i="1"/>
  <c r="R86" i="1"/>
  <c r="R85" i="1"/>
  <c r="R89" i="1"/>
  <c r="R88" i="1"/>
  <c r="R91" i="1"/>
  <c r="R92" i="1"/>
  <c r="R97" i="1"/>
  <c r="R96" i="1"/>
  <c r="R95" i="1"/>
  <c r="R102" i="1"/>
  <c r="R101" i="1"/>
  <c r="R100" i="1"/>
  <c r="R99" i="1"/>
  <c r="R108" i="1"/>
  <c r="R107" i="1"/>
  <c r="R111" i="1"/>
  <c r="R110" i="1"/>
  <c r="R114" i="1"/>
  <c r="R113" i="1"/>
  <c r="R117" i="1"/>
  <c r="R116" i="1"/>
  <c r="R120" i="1"/>
  <c r="R119" i="1"/>
  <c r="R124" i="1"/>
  <c r="R123" i="1"/>
  <c r="R130" i="1"/>
  <c r="R129" i="1"/>
  <c r="R133" i="1"/>
  <c r="R132" i="1"/>
  <c r="R140" i="1"/>
  <c r="R139" i="1"/>
  <c r="R143" i="1"/>
  <c r="R142" i="1"/>
  <c r="R148" i="1"/>
  <c r="R147" i="1"/>
  <c r="R146" i="1"/>
  <c r="R150" i="1"/>
  <c r="R149" i="1"/>
  <c r="R153" i="1"/>
  <c r="R152" i="1"/>
  <c r="R156" i="1"/>
  <c r="R155" i="1"/>
  <c r="R161" i="1"/>
  <c r="R159" i="1"/>
  <c r="R165" i="1"/>
  <c r="R169" i="1"/>
  <c r="R173" i="1"/>
  <c r="R172" i="1"/>
  <c r="R176" i="1"/>
  <c r="R175" i="1"/>
  <c r="R190" i="1"/>
  <c r="R189" i="1"/>
  <c r="R188" i="1"/>
  <c r="R187" i="1"/>
  <c r="R195" i="1"/>
  <c r="R194" i="1"/>
  <c r="R193" i="1"/>
  <c r="R197" i="1"/>
  <c r="R198" i="1"/>
  <c r="R199" i="1"/>
  <c r="R202" i="1"/>
  <c r="R201" i="1"/>
  <c r="R192" i="1"/>
  <c r="R203" i="1"/>
  <c r="R206" i="1"/>
  <c r="R205" i="1"/>
  <c r="R211" i="1"/>
  <c r="R210" i="1"/>
  <c r="R209" i="1"/>
  <c r="R208" i="1"/>
  <c r="R217" i="1"/>
  <c r="R216" i="1"/>
  <c r="R220" i="1"/>
  <c r="R219" i="1"/>
  <c r="R215" i="1"/>
  <c r="R214" i="1"/>
  <c r="R160" i="1"/>
  <c r="R106" i="1"/>
  <c r="R145" i="1"/>
  <c r="R69" i="1"/>
  <c r="R94" i="1"/>
  <c r="R61" i="1"/>
  <c r="R37" i="1"/>
  <c r="R30" i="1"/>
  <c r="R29" i="1"/>
  <c r="R171" i="1"/>
  <c r="R16" i="1"/>
  <c r="R15" i="1"/>
  <c r="R8" i="1"/>
  <c r="R7" i="1"/>
  <c r="R28" i="1"/>
  <c r="R222" i="1"/>
</calcChain>
</file>

<file path=xl/sharedStrings.xml><?xml version="1.0" encoding="utf-8"?>
<sst xmlns="http://schemas.openxmlformats.org/spreadsheetml/2006/main" count="714" uniqueCount="206">
  <si>
    <t>Приложение №2</t>
  </si>
  <si>
    <t>Ведомственной структуры расходов местного бюджета</t>
  </si>
  <si>
    <t xml:space="preserve">Наименование  </t>
  </si>
  <si>
    <t>Код ГРБС</t>
  </si>
  <si>
    <t>Код раздела/ подраз-  дела</t>
  </si>
  <si>
    <t>Код целевой статьи</t>
  </si>
  <si>
    <t>Код вида расходов</t>
  </si>
  <si>
    <t>Сумма  (тыс. руб.)</t>
  </si>
  <si>
    <t>Муниципальный Совет внутригородского муниципального образования Санкт-Петербурга поселок Репино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</si>
  <si>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</si>
  <si>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</si>
  <si>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</si>
  <si>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</si>
  <si>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</si>
  <si>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</si>
  <si>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</si>
  <si>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</si>
  <si>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</si>
  <si>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</si>
  <si>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</si>
  <si>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002 01 00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</si>
  <si>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</si>
  <si>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</si>
  <si>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</si>
  <si>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</si>
  <si>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</si>
  <si>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</si>
  <si>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</si>
  <si>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</si>
  <si>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</si>
  <si>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Уплата налогов, сборов и иных платежей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</si>
  <si>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</si>
  <si>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</si>
  <si>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</si>
  <si>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</si>
  <si>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09200 00441</t>
  </si>
  <si>
    <t>Иные бюджетные ассигнования</t>
  </si>
  <si>
    <t>800</t>
  </si>
  <si>
    <t>Местная администрация внутригородского муниципального образования Санкт-Петербурга поселок Репино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</si>
  <si>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</si>
  <si>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</si>
  <si>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Расходы на содержание главы Местной администраци </t>
  </si>
  <si>
    <t>00200 00031</t>
  </si>
  <si>
    <t>Расходы на выплаты персоналу органов местного самоуправления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</si>
  <si>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</si>
  <si>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</si>
  <si>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</si>
  <si>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Закупка товаров,работ и услуг для государственных (муниципальных)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</si>
  <si>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</si>
  <si>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</si>
  <si>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</si>
  <si>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</si>
  <si>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</si>
  <si>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</si>
  <si>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07000 00061</t>
  </si>
  <si>
    <t>870</t>
  </si>
  <si>
    <t>Другие общегосударственные вопросы</t>
  </si>
  <si>
    <t>0113</t>
  </si>
  <si>
    <t>0920000100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</si>
  <si>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</si>
  <si>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</si>
  <si>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</si>
  <si>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</si>
  <si>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</si>
  <si>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</si>
  <si>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</si>
  <si>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</si>
  <si>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</si>
  <si>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0309</t>
  </si>
  <si>
    <t>21900 00081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</si>
  <si>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</si>
  <si>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</si>
  <si>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</si>
  <si>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</si>
  <si>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</si>
  <si>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79500 00491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</si>
  <si>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</si>
  <si>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79500 00511</t>
  </si>
  <si>
    <t>79500 00521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</si>
  <si>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</si>
  <si>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</si>
  <si>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</si>
  <si>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79500 00531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</si>
  <si>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</si>
  <si>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</si>
  <si>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79500 00591</t>
  </si>
  <si>
    <t xml:space="preserve">Расходы на ссуществление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</si>
  <si>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79500 00592</t>
  </si>
  <si>
    <t>НАЦИОНАЛЬНАЯ ЭКОНОМИКА</t>
  </si>
  <si>
    <t>0400</t>
  </si>
  <si>
    <t>Общеэкономические вопросы</t>
  </si>
  <si>
    <t>0401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</si>
  <si>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</si>
  <si>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51000 00101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</si>
  <si>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</si>
  <si>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</si>
  <si>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ДОРОЖНОЕ ХОЗЯЙСТВО                              (ДОРОЖНЫЕ ФОНДЫ)</t>
  </si>
  <si>
    <t>0409</t>
  </si>
  <si>
    <t xml:space="preserve">Дорожное хозяйство   (дорожные фонды)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</si>
  <si>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</si>
  <si>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</si>
  <si>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</si>
  <si>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</si>
  <si>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</si>
  <si>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</si>
  <si>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</si>
  <si>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60000 00130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</si>
  <si>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</si>
  <si>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</si>
  <si>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</si>
  <si>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</si>
  <si>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</si>
  <si>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</si>
  <si>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на дворовых территориях.</t>
  </si>
  <si>
    <t>60000 00134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</si>
  <si>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</si>
  <si>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</si>
  <si>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</si>
  <si>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</si>
  <si>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>Расходы на размещение и содержание наружной информации в части указателей, информационных щитов и стендов.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</si>
  <si>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</si>
  <si>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</si>
  <si>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</si>
  <si>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</si>
  <si>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</si>
  <si>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</si>
  <si>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</si>
  <si>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</si>
  <si>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</si>
  <si>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</si>
  <si>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60000 00151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</si>
  <si>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</si>
  <si>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60000 00152</t>
  </si>
  <si>
    <t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</si>
  <si>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</si>
  <si>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</si>
  <si>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</si>
  <si>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</si>
  <si>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60000 00161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</si>
  <si>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</si>
  <si>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</si>
  <si>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60000 00163</t>
  </si>
  <si>
    <t>Размещение и содержание наружной информации в части указателей, информационных щитов и стендов</t>
  </si>
  <si>
    <t>60000 00164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</si>
  <si>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</si>
  <si>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</si>
  <si>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</si>
  <si>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</si>
  <si>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</si>
  <si>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</si>
  <si>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</si>
  <si>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</si>
  <si>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</si>
  <si>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</si>
  <si>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</si>
  <si>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</si>
  <si>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</si>
  <si>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</si>
  <si>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</si>
  <si>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</si>
  <si>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</si>
  <si>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</si>
  <si>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</si>
  <si>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</si>
  <si>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</si>
  <si>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</si>
  <si>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</si>
  <si>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</si>
  <si>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</si>
  <si>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</si>
  <si>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</si>
  <si>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</si>
  <si>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</si>
  <si>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</si>
  <si>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</si>
  <si>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</si>
  <si>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</si>
  <si>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</si>
  <si>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</si>
  <si>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</si>
  <si>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</si>
  <si>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</si>
  <si>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</si>
  <si>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</si>
  <si>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</si>
  <si>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</si>
  <si>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</si>
  <si>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</si>
  <si>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</si>
  <si>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</si>
  <si>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</si>
  <si>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Избирательная комиссия внутригородского муниципального образования Санкт-Петербурга поселок Репино</t>
  </si>
  <si>
    <t>Расходы на 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</si>
  <si>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</si>
  <si>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</si>
  <si>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02001 00051</t>
  </si>
  <si>
    <t>Расходы на членов избирательной комиссии муниципального образования</t>
  </si>
  <si>
    <t>00207 00052</t>
  </si>
  <si>
    <t>ВСЕГО РАСХОДОВ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</si>
  <si>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</si>
  <si>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</si>
  <si>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внутригородского муниципального образования города федерального значения Санкт-Петербурга поселок Репино на 2022 год</t>
  </si>
  <si>
    <t>Резервные средства</t>
  </si>
  <si>
    <t>Расходы  по  выполнению муниципальной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</si>
  <si>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Расходы по выполнению муниципальной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</si>
  <si>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 xml:space="preserve">к  решению МС ВМО поселок Репино № 2-2 от  13.04.2022г.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</si>
</sst>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"/>
    <numFmt numFmtId="173" formatCode="0.0"/>
    <numFmt numFmtId="174" formatCode="#,##0.0_р_."/>
    <numFmt numFmtId="175" formatCode="#,##0_р_.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0.5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172" fontId="1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/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wrapText="1"/>
    </xf>
    <xf numFmtId="4" fontId="9" fillId="2" borderId="4" xfId="0" applyNumberFormat="1" applyFont="1" applyFill="1" applyBorder="1" applyAlignment="1">
      <alignment horizontal="center" wrapText="1"/>
    </xf>
    <xf numFmtId="173" fontId="10" fillId="0" borderId="0" xfId="0" applyNumberFormat="1" applyFont="1" applyFill="1"/>
    <xf numFmtId="0" fontId="9" fillId="0" borderId="5" xfId="0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center"/>
    </xf>
    <xf numFmtId="0" fontId="10" fillId="0" borderId="0" xfId="0" applyFont="1" applyFill="1"/>
    <xf numFmtId="4" fontId="9" fillId="2" borderId="6" xfId="0" applyNumberFormat="1" applyFont="1" applyFill="1" applyBorder="1" applyAlignment="1">
      <alignment horizontal="center"/>
    </xf>
    <xf numFmtId="174" fontId="7" fillId="0" borderId="0" xfId="0" applyNumberFormat="1" applyFont="1" applyFill="1"/>
    <xf numFmtId="0" fontId="7" fillId="0" borderId="5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4" fontId="7" fillId="2" borderId="6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8" fillId="0" borderId="8" xfId="0" applyFont="1" applyFill="1" applyBorder="1" applyAlignment="1">
      <alignment horizontal="center" vertical="center" wrapText="1"/>
    </xf>
    <xf numFmtId="2" fontId="10" fillId="0" borderId="0" xfId="0" applyNumberFormat="1" applyFont="1" applyFill="1"/>
    <xf numFmtId="0" fontId="9" fillId="0" borderId="0" xfId="0" applyFont="1" applyFill="1"/>
    <xf numFmtId="0" fontId="9" fillId="0" borderId="8" xfId="0" applyFont="1" applyFill="1" applyBorder="1" applyAlignment="1">
      <alignment horizontal="center" wrapText="1"/>
    </xf>
    <xf numFmtId="175" fontId="11" fillId="0" borderId="0" xfId="0" applyNumberFormat="1" applyFont="1" applyFill="1"/>
    <xf numFmtId="0" fontId="7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wrapText="1"/>
    </xf>
    <xf numFmtId="174" fontId="10" fillId="0" borderId="0" xfId="0" applyNumberFormat="1" applyFont="1" applyFill="1"/>
    <xf numFmtId="0" fontId="7" fillId="0" borderId="8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/>
    </xf>
    <xf numFmtId="173" fontId="7" fillId="0" borderId="0" xfId="0" applyNumberFormat="1" applyFont="1" applyFill="1"/>
    <xf numFmtId="0" fontId="9" fillId="0" borderId="8" xfId="0" applyFont="1" applyFill="1" applyBorder="1" applyAlignment="1">
      <alignment wrapText="1"/>
    </xf>
    <xf numFmtId="0" fontId="7" fillId="0" borderId="8" xfId="0" applyFont="1" applyFill="1" applyBorder="1" applyAlignment="1"/>
    <xf numFmtId="0" fontId="11" fillId="0" borderId="0" xfId="0" applyFont="1" applyFill="1"/>
    <xf numFmtId="0" fontId="9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wrapText="1"/>
    </xf>
    <xf numFmtId="49" fontId="9" fillId="3" borderId="5" xfId="0" applyNumberFormat="1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horizontal="center" wrapText="1"/>
    </xf>
    <xf numFmtId="172" fontId="9" fillId="3" borderId="6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 wrapText="1"/>
    </xf>
    <xf numFmtId="172" fontId="7" fillId="3" borderId="6" xfId="0" applyNumberFormat="1" applyFont="1" applyFill="1" applyBorder="1" applyAlignment="1">
      <alignment horizontal="center"/>
    </xf>
    <xf numFmtId="4" fontId="9" fillId="3" borderId="6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0" fontId="7" fillId="0" borderId="9" xfId="0" applyFont="1" applyFill="1" applyBorder="1" applyAlignment="1"/>
    <xf numFmtId="0" fontId="9" fillId="0" borderId="9" xfId="0" applyFont="1" applyFill="1" applyBorder="1" applyAlignment="1">
      <alignment wrapText="1"/>
    </xf>
    <xf numFmtId="175" fontId="7" fillId="0" borderId="0" xfId="0" applyNumberFormat="1" applyFont="1" applyFill="1"/>
    <xf numFmtId="0" fontId="7" fillId="0" borderId="9" xfId="0" applyFont="1" applyFill="1" applyBorder="1" applyAlignment="1">
      <alignment wrapText="1"/>
    </xf>
    <xf numFmtId="175" fontId="10" fillId="0" borderId="0" xfId="0" applyNumberFormat="1" applyFont="1" applyFill="1"/>
    <xf numFmtId="0" fontId="9" fillId="2" borderId="8" xfId="0" applyFont="1" applyFill="1" applyBorder="1" applyAlignment="1">
      <alignment wrapText="1"/>
    </xf>
    <xf numFmtId="0" fontId="7" fillId="0" borderId="0" xfId="0" applyFont="1" applyFill="1" applyAlignment="1"/>
    <xf numFmtId="49" fontId="10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10" fillId="0" borderId="0" xfId="0" applyNumberFormat="1" applyFont="1" applyFill="1"/>
    <xf numFmtId="0" fontId="10" fillId="0" borderId="0" xfId="0" applyFont="1" applyFill="1" applyAlignment="1"/>
    <xf numFmtId="0" fontId="9" fillId="2" borderId="8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vertical="center" wrapText="1"/>
    </xf>
    <xf numFmtId="172" fontId="11" fillId="0" borderId="0" xfId="0" applyNumberFormat="1" applyFont="1" applyFill="1"/>
    <xf numFmtId="173" fontId="9" fillId="0" borderId="0" xfId="0" applyNumberFormat="1" applyFont="1" applyFill="1"/>
    <xf numFmtId="0" fontId="10" fillId="0" borderId="8" xfId="0" applyFont="1" applyFill="1" applyBorder="1" applyAlignment="1">
      <alignment wrapText="1"/>
    </xf>
    <xf numFmtId="172" fontId="10" fillId="0" borderId="0" xfId="0" applyNumberFormat="1" applyFont="1" applyFill="1"/>
    <xf numFmtId="49" fontId="9" fillId="0" borderId="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" fontId="9" fillId="2" borderId="12" xfId="0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vertical="center"/>
    </xf>
    <xf numFmtId="172" fontId="18" fillId="0" borderId="0" xfId="0" applyNumberFormat="1" applyFont="1" applyFill="1"/>
    <xf numFmtId="0" fontId="19" fillId="0" borderId="0" xfId="0" applyFont="1" applyFill="1"/>
    <xf numFmtId="4" fontId="9" fillId="4" borderId="6" xfId="0" applyNumberFormat="1" applyFont="1" applyFill="1" applyBorder="1" applyAlignment="1">
      <alignment horizontal="center"/>
    </xf>
    <xf numFmtId="4" fontId="14" fillId="5" borderId="6" xfId="0" applyNumberFormat="1" applyFont="1" applyFill="1" applyBorder="1" applyAlignment="1">
      <alignment horizontal="center"/>
    </xf>
    <xf numFmtId="4" fontId="7" fillId="4" borderId="6" xfId="0" applyNumberFormat="1" applyFont="1" applyFill="1" applyBorder="1" applyAlignment="1">
      <alignment horizontal="center"/>
    </xf>
    <xf numFmtId="4" fontId="9" fillId="0" borderId="0" xfId="0" applyNumberFormat="1" applyFont="1" applyFill="1"/>
    <xf numFmtId="4" fontId="7" fillId="5" borderId="6" xfId="0" applyNumberFormat="1" applyFont="1" applyFill="1" applyBorder="1" applyAlignment="1">
      <alignment horizontal="center"/>
    </xf>
    <xf numFmtId="4" fontId="7" fillId="5" borderId="6" xfId="0" applyNumberFormat="1" applyFont="1" applyFill="1" applyBorder="1" applyAlignment="1">
      <alignment horizontal="center" wrapText="1"/>
    </xf>
    <xf numFmtId="4" fontId="7" fillId="5" borderId="4" xfId="0" applyNumberFormat="1" applyFont="1" applyFill="1" applyBorder="1" applyAlignment="1">
      <alignment horizontal="center"/>
    </xf>
    <xf numFmtId="0" fontId="7" fillId="6" borderId="8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/>
    <xf numFmtId="0" fontId="7" fillId="2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4"/>
  <sheetViews>
    <sheetView tabSelected="1" view="pageBreakPreview" topLeftCell="I111" zoomScaleSheetLayoutView="100" workbookViewId="0">
      <selection activeCell="I124" sqref="I124:L124"/>
    </sheetView>
  </sheetViews>
  <sheetFormatPr defaultColWidth="9.109375" defaultRowHeight="13.2" x14ac:dyDescent="0.25"/>
  <cols>
    <col min="1" max="8" width="9.109375" style="1" hidden="1" customWidth="1"/>
    <col min="9" max="11" width="9.109375" style="2"/>
    <col min="12" max="12" width="26.109375" style="2" customWidth="1"/>
    <col min="13" max="13" width="11.33203125" style="1" hidden="1" customWidth="1"/>
    <col min="14" max="14" width="7.33203125" style="1" customWidth="1"/>
    <col min="15" max="15" width="6.88671875" style="1" customWidth="1"/>
    <col min="16" max="16" width="14.44140625" style="1" customWidth="1"/>
    <col min="17" max="17" width="7.88671875" style="1" customWidth="1"/>
    <col min="18" max="18" width="14.44140625" style="3" customWidth="1"/>
    <col min="19" max="19" width="13.44140625" style="4" customWidth="1"/>
    <col min="20" max="20" width="10.6640625" style="1" customWidth="1"/>
    <col min="21" max="21" width="16.6640625" style="1" customWidth="1"/>
    <col min="22" max="16384" width="9.109375" style="1"/>
  </cols>
  <sheetData>
    <row r="1" spans="1:20" ht="15.75" customHeight="1" x14ac:dyDescent="0.3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20" ht="24.75" customHeight="1" x14ac:dyDescent="0.25">
      <c r="A2" s="99" t="s">
        <v>205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20" ht="18.75" customHeight="1" x14ac:dyDescent="0.3">
      <c r="A3" s="5"/>
      <c r="B3" s="5"/>
      <c r="C3" s="5"/>
      <c r="D3" s="5"/>
      <c r="E3" s="5"/>
      <c r="F3" s="5"/>
      <c r="G3" s="5"/>
      <c r="H3" s="5"/>
      <c r="I3" s="100" t="s">
        <v>1</v>
      </c>
      <c r="J3" s="100"/>
      <c r="K3" s="100"/>
      <c r="L3" s="100"/>
      <c r="M3" s="100"/>
      <c r="N3" s="100"/>
      <c r="O3" s="100"/>
      <c r="P3" s="100"/>
      <c r="Q3" s="100"/>
      <c r="R3" s="100"/>
    </row>
    <row r="4" spans="1:20" ht="38.25" customHeight="1" x14ac:dyDescent="0.3">
      <c r="A4" s="5"/>
      <c r="B4" s="5"/>
      <c r="C4" s="5"/>
      <c r="D4" s="5"/>
      <c r="E4" s="5"/>
      <c r="F4" s="5"/>
      <c r="G4" s="5"/>
      <c r="H4" s="5"/>
      <c r="I4" s="100" t="s">
        <v>201</v>
      </c>
      <c r="J4" s="100"/>
      <c r="K4" s="100"/>
      <c r="L4" s="100"/>
      <c r="M4" s="100"/>
      <c r="N4" s="100"/>
      <c r="O4" s="100"/>
      <c r="P4" s="100"/>
      <c r="Q4" s="100"/>
      <c r="R4" s="100"/>
    </row>
    <row r="5" spans="1:20" ht="6" customHeight="1" x14ac:dyDescent="0.25">
      <c r="A5" s="5"/>
      <c r="B5" s="5"/>
      <c r="C5" s="5"/>
      <c r="D5" s="5"/>
      <c r="E5" s="5"/>
      <c r="F5" s="5"/>
      <c r="G5" s="5"/>
      <c r="H5" s="5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20" s="2" customFormat="1" ht="60.75" customHeight="1" x14ac:dyDescent="0.25">
      <c r="I6" s="102" t="s">
        <v>2</v>
      </c>
      <c r="J6" s="102"/>
      <c r="K6" s="102"/>
      <c r="L6" s="102"/>
      <c r="M6" s="102"/>
      <c r="N6" s="6" t="s">
        <v>3</v>
      </c>
      <c r="O6" s="6" t="s">
        <v>4</v>
      </c>
      <c r="P6" s="6" t="s">
        <v>5</v>
      </c>
      <c r="Q6" s="6" t="s">
        <v>6</v>
      </c>
      <c r="R6" s="7" t="s">
        <v>7</v>
      </c>
      <c r="S6" s="8"/>
    </row>
    <row r="7" spans="1:20" s="9" customFormat="1" ht="43.5" customHeight="1" x14ac:dyDescent="0.25">
      <c r="I7" s="103" t="s">
        <v>8</v>
      </c>
      <c r="J7" s="103"/>
      <c r="K7" s="103"/>
      <c r="L7" s="103"/>
      <c r="M7" s="103"/>
      <c r="N7" s="10">
        <v>931</v>
      </c>
      <c r="O7" s="11"/>
      <c r="P7" s="12"/>
      <c r="Q7" s="12"/>
      <c r="R7" s="13">
        <f>R8</f>
        <v>3341.5</v>
      </c>
      <c r="S7" s="14"/>
    </row>
    <row r="8" spans="1:20" s="9" customFormat="1" ht="24.75" customHeight="1" x14ac:dyDescent="0.25">
      <c r="I8" s="104" t="s">
        <v>9</v>
      </c>
      <c r="J8" s="104"/>
      <c r="K8" s="104"/>
      <c r="L8" s="104"/>
      <c r="M8" s="104"/>
      <c r="N8" s="15">
        <v>931</v>
      </c>
      <c r="O8" s="11" t="s">
        <v>10</v>
      </c>
      <c r="P8" s="16"/>
      <c r="Q8" s="11"/>
      <c r="R8" s="17">
        <f>R9+R15</f>
        <v>3341.5</v>
      </c>
      <c r="S8" s="18"/>
    </row>
    <row r="9" spans="1:20" s="9" customFormat="1" ht="47.25" customHeight="1" x14ac:dyDescent="0.25">
      <c r="I9" s="105" t="s">
        <v>11</v>
      </c>
      <c r="J9" s="105"/>
      <c r="K9" s="105"/>
      <c r="L9" s="105"/>
      <c r="M9" s="105"/>
      <c r="N9" s="15">
        <v>931</v>
      </c>
      <c r="O9" s="16" t="s">
        <v>12</v>
      </c>
      <c r="P9" s="16"/>
      <c r="Q9" s="11"/>
      <c r="R9" s="19">
        <f>R10</f>
        <v>1474.3</v>
      </c>
      <c r="S9" s="18"/>
      <c r="T9" s="20"/>
    </row>
    <row r="10" spans="1:20" s="9" customFormat="1" ht="103.5" customHeight="1" x14ac:dyDescent="0.25">
      <c r="I10" s="104" t="s">
        <v>13</v>
      </c>
      <c r="J10" s="104"/>
      <c r="K10" s="104"/>
      <c r="L10" s="104"/>
      <c r="M10" s="104"/>
      <c r="N10" s="15">
        <v>931</v>
      </c>
      <c r="O10" s="16" t="s">
        <v>12</v>
      </c>
      <c r="P10" s="16" t="s">
        <v>14</v>
      </c>
      <c r="Q10" s="16"/>
      <c r="R10" s="19">
        <f>R11+R13</f>
        <v>1474.3</v>
      </c>
      <c r="S10" s="18"/>
    </row>
    <row r="11" spans="1:20" s="9" customFormat="1" ht="72.75" customHeight="1" x14ac:dyDescent="0.25">
      <c r="I11" s="106" t="s">
        <v>15</v>
      </c>
      <c r="J11" s="106"/>
      <c r="K11" s="106"/>
      <c r="L11" s="106"/>
      <c r="M11" s="106"/>
      <c r="N11" s="21">
        <v>931</v>
      </c>
      <c r="O11" s="22" t="s">
        <v>12</v>
      </c>
      <c r="P11" s="22" t="s">
        <v>14</v>
      </c>
      <c r="Q11" s="22" t="s">
        <v>16</v>
      </c>
      <c r="R11" s="23">
        <f>R12</f>
        <v>1474.3</v>
      </c>
      <c r="S11" s="18"/>
    </row>
    <row r="12" spans="1:20" s="9" customFormat="1" ht="33.75" customHeight="1" x14ac:dyDescent="0.25">
      <c r="I12" s="107" t="s">
        <v>17</v>
      </c>
      <c r="J12" s="107"/>
      <c r="K12" s="107"/>
      <c r="L12" s="107"/>
      <c r="M12" s="96"/>
      <c r="N12" s="21">
        <v>931</v>
      </c>
      <c r="O12" s="22" t="s">
        <v>12</v>
      </c>
      <c r="P12" s="22" t="s">
        <v>14</v>
      </c>
      <c r="Q12" s="22" t="s">
        <v>18</v>
      </c>
      <c r="R12" s="23">
        <v>1474.3</v>
      </c>
      <c r="S12" s="18"/>
    </row>
    <row r="13" spans="1:20" s="9" customFormat="1" ht="38.25" hidden="1" customHeight="1" x14ac:dyDescent="0.25">
      <c r="I13" s="108" t="s">
        <v>19</v>
      </c>
      <c r="J13" s="108"/>
      <c r="K13" s="108"/>
      <c r="L13" s="108"/>
      <c r="M13" s="108"/>
      <c r="N13" s="15">
        <v>931</v>
      </c>
      <c r="O13" s="22" t="s">
        <v>12</v>
      </c>
      <c r="P13" s="22" t="s">
        <v>20</v>
      </c>
      <c r="Q13" s="22" t="s">
        <v>21</v>
      </c>
      <c r="R13" s="23">
        <f>R14</f>
        <v>0</v>
      </c>
      <c r="S13" s="18"/>
    </row>
    <row r="14" spans="1:20" s="9" customFormat="1" ht="12.75" hidden="1" customHeight="1" x14ac:dyDescent="0.25">
      <c r="I14" s="107" t="s">
        <v>22</v>
      </c>
      <c r="J14" s="107"/>
      <c r="K14" s="107"/>
      <c r="L14" s="107"/>
      <c r="M14" s="96"/>
      <c r="N14" s="15">
        <v>931</v>
      </c>
      <c r="O14" s="22" t="s">
        <v>12</v>
      </c>
      <c r="P14" s="22" t="s">
        <v>20</v>
      </c>
      <c r="Q14" s="26" t="s">
        <v>23</v>
      </c>
      <c r="R14" s="23"/>
      <c r="S14" s="18"/>
    </row>
    <row r="15" spans="1:20" s="9" customFormat="1" ht="60.75" customHeight="1" x14ac:dyDescent="0.25">
      <c r="I15" s="109" t="s">
        <v>24</v>
      </c>
      <c r="J15" s="109"/>
      <c r="K15" s="109"/>
      <c r="L15" s="109"/>
      <c r="M15" s="97"/>
      <c r="N15" s="15">
        <v>931</v>
      </c>
      <c r="O15" s="16" t="s">
        <v>25</v>
      </c>
      <c r="P15" s="16"/>
      <c r="Q15" s="11"/>
      <c r="R15" s="19">
        <f>R16+R22+R25</f>
        <v>1867.2</v>
      </c>
      <c r="S15" s="18"/>
    </row>
    <row r="16" spans="1:20" s="9" customFormat="1" ht="41.25" customHeight="1" x14ac:dyDescent="0.25">
      <c r="I16" s="109" t="s">
        <v>26</v>
      </c>
      <c r="J16" s="109"/>
      <c r="K16" s="109"/>
      <c r="L16" s="109"/>
      <c r="M16" s="109"/>
      <c r="N16" s="15">
        <v>931</v>
      </c>
      <c r="O16" s="16" t="s">
        <v>25</v>
      </c>
      <c r="P16" s="16" t="s">
        <v>27</v>
      </c>
      <c r="Q16" s="16"/>
      <c r="R16" s="19">
        <f>R17+R19+R21</f>
        <v>1618.5</v>
      </c>
      <c r="S16" s="18"/>
    </row>
    <row r="17" spans="9:19" s="9" customFormat="1" ht="70.5" customHeight="1" x14ac:dyDescent="0.25">
      <c r="I17" s="110" t="s">
        <v>28</v>
      </c>
      <c r="J17" s="110"/>
      <c r="K17" s="110"/>
      <c r="L17" s="110"/>
      <c r="M17" s="110"/>
      <c r="N17" s="21">
        <v>931</v>
      </c>
      <c r="O17" s="22" t="s">
        <v>25</v>
      </c>
      <c r="P17" s="22" t="s">
        <v>27</v>
      </c>
      <c r="Q17" s="22" t="s">
        <v>16</v>
      </c>
      <c r="R17" s="23">
        <f>R18</f>
        <v>984.9</v>
      </c>
      <c r="S17" s="18"/>
    </row>
    <row r="18" spans="9:19" s="9" customFormat="1" ht="30.75" customHeight="1" x14ac:dyDescent="0.25">
      <c r="I18" s="107" t="s">
        <v>29</v>
      </c>
      <c r="J18" s="107"/>
      <c r="K18" s="107"/>
      <c r="L18" s="107"/>
      <c r="M18" s="96"/>
      <c r="N18" s="21">
        <v>931</v>
      </c>
      <c r="O18" s="22" t="s">
        <v>25</v>
      </c>
      <c r="P18" s="22" t="s">
        <v>27</v>
      </c>
      <c r="Q18" s="22" t="s">
        <v>18</v>
      </c>
      <c r="R18" s="23">
        <v>984.9</v>
      </c>
      <c r="S18" s="18"/>
    </row>
    <row r="19" spans="9:19" s="9" customFormat="1" ht="30" customHeight="1" x14ac:dyDescent="0.25">
      <c r="I19" s="111" t="s">
        <v>19</v>
      </c>
      <c r="J19" s="111"/>
      <c r="K19" s="111"/>
      <c r="L19" s="111"/>
      <c r="M19" s="111"/>
      <c r="N19" s="21">
        <v>931</v>
      </c>
      <c r="O19" s="22" t="s">
        <v>25</v>
      </c>
      <c r="P19" s="22" t="s">
        <v>27</v>
      </c>
      <c r="Q19" s="22" t="s">
        <v>21</v>
      </c>
      <c r="R19" s="23">
        <f>R20</f>
        <v>633.4</v>
      </c>
      <c r="S19" s="18"/>
    </row>
    <row r="20" spans="9:19" s="9" customFormat="1" ht="33" customHeight="1" x14ac:dyDescent="0.25">
      <c r="I20" s="111" t="s">
        <v>22</v>
      </c>
      <c r="J20" s="111"/>
      <c r="K20" s="111"/>
      <c r="L20" s="111"/>
      <c r="M20" s="111"/>
      <c r="N20" s="21">
        <v>931</v>
      </c>
      <c r="O20" s="22" t="s">
        <v>25</v>
      </c>
      <c r="P20" s="22" t="s">
        <v>27</v>
      </c>
      <c r="Q20" s="22" t="s">
        <v>23</v>
      </c>
      <c r="R20" s="23">
        <f>633.5-0.1</f>
        <v>633.4</v>
      </c>
      <c r="S20" s="18"/>
    </row>
    <row r="21" spans="9:19" s="9" customFormat="1" ht="23.25" customHeight="1" x14ac:dyDescent="0.25">
      <c r="I21" s="112" t="s">
        <v>30</v>
      </c>
      <c r="J21" s="112"/>
      <c r="K21" s="112"/>
      <c r="L21" s="112"/>
      <c r="M21" s="112"/>
      <c r="N21" s="21">
        <v>931</v>
      </c>
      <c r="O21" s="22" t="s">
        <v>25</v>
      </c>
      <c r="P21" s="22" t="s">
        <v>27</v>
      </c>
      <c r="Q21" s="22" t="s">
        <v>31</v>
      </c>
      <c r="R21" s="23">
        <f>0.1+0.1</f>
        <v>0.2</v>
      </c>
      <c r="S21" s="18"/>
    </row>
    <row r="22" spans="9:19" s="9" customFormat="1" ht="63.75" customHeight="1" x14ac:dyDescent="0.25">
      <c r="I22" s="113" t="s">
        <v>32</v>
      </c>
      <c r="J22" s="113"/>
      <c r="K22" s="113"/>
      <c r="L22" s="113"/>
      <c r="M22" s="113"/>
      <c r="N22" s="15">
        <v>931</v>
      </c>
      <c r="O22" s="16" t="s">
        <v>25</v>
      </c>
      <c r="P22" s="16" t="s">
        <v>33</v>
      </c>
      <c r="Q22" s="16"/>
      <c r="R22" s="19">
        <f>R23</f>
        <v>164.7</v>
      </c>
      <c r="S22" s="18"/>
    </row>
    <row r="23" spans="9:19" s="9" customFormat="1" ht="75" customHeight="1" x14ac:dyDescent="0.25">
      <c r="I23" s="111" t="s">
        <v>28</v>
      </c>
      <c r="J23" s="111"/>
      <c r="K23" s="111"/>
      <c r="L23" s="111"/>
      <c r="M23" s="111"/>
      <c r="N23" s="21">
        <v>931</v>
      </c>
      <c r="O23" s="22" t="s">
        <v>25</v>
      </c>
      <c r="P23" s="22" t="s">
        <v>33</v>
      </c>
      <c r="Q23" s="22" t="s">
        <v>16</v>
      </c>
      <c r="R23" s="23">
        <f>R24</f>
        <v>164.7</v>
      </c>
      <c r="S23" s="18"/>
    </row>
    <row r="24" spans="9:19" s="9" customFormat="1" ht="30" customHeight="1" x14ac:dyDescent="0.25">
      <c r="I24" s="108" t="s">
        <v>29</v>
      </c>
      <c r="J24" s="108"/>
      <c r="K24" s="108"/>
      <c r="L24" s="108"/>
      <c r="M24" s="108"/>
      <c r="N24" s="21">
        <v>931</v>
      </c>
      <c r="O24" s="22" t="s">
        <v>25</v>
      </c>
      <c r="P24" s="22" t="s">
        <v>33</v>
      </c>
      <c r="Q24" s="22" t="s">
        <v>18</v>
      </c>
      <c r="R24" s="23">
        <v>164.7</v>
      </c>
      <c r="S24" s="18"/>
    </row>
    <row r="25" spans="9:19" s="9" customFormat="1" ht="51.75" customHeight="1" x14ac:dyDescent="0.25">
      <c r="I25" s="104" t="s">
        <v>34</v>
      </c>
      <c r="J25" s="104"/>
      <c r="K25" s="104"/>
      <c r="L25" s="104"/>
      <c r="M25" s="104"/>
      <c r="N25" s="15">
        <v>931</v>
      </c>
      <c r="O25" s="16" t="s">
        <v>25</v>
      </c>
      <c r="P25" s="28" t="s">
        <v>35</v>
      </c>
      <c r="Q25" s="22"/>
      <c r="R25" s="19">
        <f>R26</f>
        <v>84</v>
      </c>
      <c r="S25" s="18"/>
    </row>
    <row r="26" spans="9:19" s="9" customFormat="1" ht="15" customHeight="1" x14ac:dyDescent="0.25">
      <c r="I26" s="114" t="s">
        <v>36</v>
      </c>
      <c r="J26" s="114"/>
      <c r="K26" s="114"/>
      <c r="L26" s="114"/>
      <c r="M26" s="114"/>
      <c r="N26" s="21">
        <v>931</v>
      </c>
      <c r="O26" s="22" t="s">
        <v>25</v>
      </c>
      <c r="P26" s="29" t="s">
        <v>35</v>
      </c>
      <c r="Q26" s="29" t="s">
        <v>37</v>
      </c>
      <c r="R26" s="30">
        <f>R27</f>
        <v>84</v>
      </c>
      <c r="S26" s="18"/>
    </row>
    <row r="27" spans="9:19" s="9" customFormat="1" ht="16.5" customHeight="1" x14ac:dyDescent="0.25">
      <c r="I27" s="115" t="s">
        <v>30</v>
      </c>
      <c r="J27" s="115"/>
      <c r="K27" s="115"/>
      <c r="L27" s="115"/>
      <c r="M27" s="31"/>
      <c r="N27" s="21">
        <v>931</v>
      </c>
      <c r="O27" s="22" t="s">
        <v>25</v>
      </c>
      <c r="P27" s="29" t="s">
        <v>35</v>
      </c>
      <c r="Q27" s="29" t="s">
        <v>31</v>
      </c>
      <c r="R27" s="94">
        <f>84</f>
        <v>84</v>
      </c>
      <c r="S27" s="18"/>
    </row>
    <row r="28" spans="9:19" s="9" customFormat="1" ht="47.25" customHeight="1" x14ac:dyDescent="0.25">
      <c r="I28" s="116" t="s">
        <v>38</v>
      </c>
      <c r="J28" s="116"/>
      <c r="K28" s="116"/>
      <c r="L28" s="116"/>
      <c r="M28" s="32"/>
      <c r="N28" s="15">
        <v>887</v>
      </c>
      <c r="O28" s="16"/>
      <c r="P28" s="28"/>
      <c r="Q28" s="28"/>
      <c r="R28" s="19">
        <f>R29+R61+R94+R104+R158+R187+R192+R208</f>
        <v>62903</v>
      </c>
      <c r="S28" s="14"/>
    </row>
    <row r="29" spans="9:19" s="9" customFormat="1" ht="23.25" customHeight="1" x14ac:dyDescent="0.25">
      <c r="I29" s="104" t="s">
        <v>9</v>
      </c>
      <c r="J29" s="104"/>
      <c r="K29" s="104"/>
      <c r="L29" s="104"/>
      <c r="M29" s="104"/>
      <c r="N29" s="15">
        <v>887</v>
      </c>
      <c r="O29" s="11" t="s">
        <v>10</v>
      </c>
      <c r="P29" s="16"/>
      <c r="Q29" s="11"/>
      <c r="R29" s="19">
        <f>R30+R50+R54</f>
        <v>9914.6999999999989</v>
      </c>
      <c r="S29" s="33"/>
    </row>
    <row r="30" spans="9:19" s="34" customFormat="1" ht="52.5" customHeight="1" x14ac:dyDescent="0.25">
      <c r="I30" s="104" t="s">
        <v>39</v>
      </c>
      <c r="J30" s="104"/>
      <c r="K30" s="104"/>
      <c r="L30" s="104"/>
      <c r="M30" s="35"/>
      <c r="N30" s="15">
        <v>887</v>
      </c>
      <c r="O30" s="16" t="s">
        <v>40</v>
      </c>
      <c r="P30" s="16"/>
      <c r="Q30" s="16"/>
      <c r="R30" s="19">
        <f>R34+R37+R45</f>
        <v>9828.4</v>
      </c>
      <c r="S30" s="36"/>
    </row>
    <row r="31" spans="9:19" s="34" customFormat="1" ht="14.25" hidden="1" customHeight="1" x14ac:dyDescent="0.25">
      <c r="I31" s="105" t="s">
        <v>41</v>
      </c>
      <c r="J31" s="105"/>
      <c r="K31" s="105"/>
      <c r="L31" s="105"/>
      <c r="M31" s="105"/>
      <c r="N31" s="15">
        <v>887</v>
      </c>
      <c r="O31" s="16" t="s">
        <v>40</v>
      </c>
      <c r="P31" s="16" t="s">
        <v>42</v>
      </c>
      <c r="Q31" s="16"/>
      <c r="R31" s="19">
        <f>R32</f>
        <v>0</v>
      </c>
      <c r="S31" s="36"/>
    </row>
    <row r="32" spans="9:19" s="34" customFormat="1" ht="15" hidden="1" customHeight="1" x14ac:dyDescent="0.25">
      <c r="I32" s="106" t="s">
        <v>28</v>
      </c>
      <c r="J32" s="106"/>
      <c r="K32" s="106"/>
      <c r="L32" s="106"/>
      <c r="M32" s="106"/>
      <c r="N32" s="15">
        <v>887</v>
      </c>
      <c r="O32" s="22" t="s">
        <v>40</v>
      </c>
      <c r="P32" s="22" t="s">
        <v>42</v>
      </c>
      <c r="Q32" s="22" t="s">
        <v>16</v>
      </c>
      <c r="R32" s="23">
        <f>R33</f>
        <v>0</v>
      </c>
      <c r="S32" s="36"/>
    </row>
    <row r="33" spans="9:20" s="34" customFormat="1" ht="15" hidden="1" customHeight="1" x14ac:dyDescent="0.25">
      <c r="I33" s="106" t="s">
        <v>43</v>
      </c>
      <c r="J33" s="106"/>
      <c r="K33" s="106"/>
      <c r="L33" s="106"/>
      <c r="M33" s="37"/>
      <c r="N33" s="15">
        <v>887</v>
      </c>
      <c r="O33" s="22" t="s">
        <v>40</v>
      </c>
      <c r="P33" s="22" t="s">
        <v>42</v>
      </c>
      <c r="Q33" s="22" t="s">
        <v>18</v>
      </c>
      <c r="R33" s="23"/>
      <c r="S33" s="36"/>
    </row>
    <row r="34" spans="9:20" s="9" customFormat="1" ht="15" hidden="1" customHeight="1" x14ac:dyDescent="0.25">
      <c r="I34" s="117" t="s">
        <v>44</v>
      </c>
      <c r="J34" s="117"/>
      <c r="K34" s="117"/>
      <c r="L34" s="117"/>
      <c r="M34" s="38"/>
      <c r="N34" s="15">
        <v>887</v>
      </c>
      <c r="O34" s="16" t="s">
        <v>40</v>
      </c>
      <c r="P34" s="16" t="s">
        <v>45</v>
      </c>
      <c r="Q34" s="16"/>
      <c r="R34" s="19">
        <f>R35</f>
        <v>0</v>
      </c>
      <c r="S34" s="39"/>
    </row>
    <row r="35" spans="9:20" s="9" customFormat="1" ht="15" hidden="1" customHeight="1" x14ac:dyDescent="0.25">
      <c r="I35" s="118" t="s">
        <v>15</v>
      </c>
      <c r="J35" s="118"/>
      <c r="K35" s="118"/>
      <c r="L35" s="118"/>
      <c r="M35" s="40"/>
      <c r="N35" s="21">
        <v>887</v>
      </c>
      <c r="O35" s="22" t="s">
        <v>40</v>
      </c>
      <c r="P35" s="22" t="s">
        <v>45</v>
      </c>
      <c r="Q35" s="22" t="s">
        <v>16</v>
      </c>
      <c r="R35" s="23">
        <f>R36</f>
        <v>0</v>
      </c>
      <c r="S35" s="39"/>
    </row>
    <row r="36" spans="9:20" s="9" customFormat="1" ht="15" hidden="1" customHeight="1" x14ac:dyDescent="0.25">
      <c r="I36" s="115" t="s">
        <v>17</v>
      </c>
      <c r="J36" s="115"/>
      <c r="K36" s="115"/>
      <c r="L36" s="115"/>
      <c r="M36" s="40"/>
      <c r="N36" s="21">
        <v>887</v>
      </c>
      <c r="O36" s="22" t="s">
        <v>40</v>
      </c>
      <c r="P36" s="22" t="s">
        <v>45</v>
      </c>
      <c r="Q36" s="22" t="s">
        <v>18</v>
      </c>
      <c r="R36" s="23"/>
      <c r="S36" s="39"/>
    </row>
    <row r="37" spans="9:20" s="9" customFormat="1" ht="50.25" customHeight="1" x14ac:dyDescent="0.25">
      <c r="I37" s="117" t="s">
        <v>46</v>
      </c>
      <c r="J37" s="117"/>
      <c r="K37" s="117"/>
      <c r="L37" s="117"/>
      <c r="M37" s="38"/>
      <c r="N37" s="15">
        <v>887</v>
      </c>
      <c r="O37" s="16" t="s">
        <v>40</v>
      </c>
      <c r="P37" s="16" t="s">
        <v>42</v>
      </c>
      <c r="Q37" s="16"/>
      <c r="R37" s="19">
        <f>R38+R40+R42</f>
        <v>8831.6</v>
      </c>
      <c r="S37" s="39"/>
    </row>
    <row r="38" spans="9:20" s="9" customFormat="1" ht="57.75" customHeight="1" x14ac:dyDescent="0.25">
      <c r="I38" s="118" t="s">
        <v>15</v>
      </c>
      <c r="J38" s="118"/>
      <c r="K38" s="118"/>
      <c r="L38" s="118"/>
      <c r="M38" s="40"/>
      <c r="N38" s="21">
        <v>887</v>
      </c>
      <c r="O38" s="22" t="s">
        <v>40</v>
      </c>
      <c r="P38" s="22" t="s">
        <v>42</v>
      </c>
      <c r="Q38" s="22" t="s">
        <v>16</v>
      </c>
      <c r="R38" s="23">
        <f>R39</f>
        <v>6890.8</v>
      </c>
      <c r="S38" s="39"/>
    </row>
    <row r="39" spans="9:20" s="9" customFormat="1" ht="30.75" customHeight="1" x14ac:dyDescent="0.25">
      <c r="I39" s="107" t="s">
        <v>17</v>
      </c>
      <c r="J39" s="107"/>
      <c r="K39" s="107"/>
      <c r="L39" s="107"/>
      <c r="M39" s="40"/>
      <c r="N39" s="21">
        <v>887</v>
      </c>
      <c r="O39" s="22" t="s">
        <v>40</v>
      </c>
      <c r="P39" s="22" t="s">
        <v>42</v>
      </c>
      <c r="Q39" s="22" t="s">
        <v>18</v>
      </c>
      <c r="R39" s="23">
        <v>6890.8</v>
      </c>
      <c r="S39" s="39"/>
    </row>
    <row r="40" spans="9:20" s="9" customFormat="1" ht="30" customHeight="1" x14ac:dyDescent="0.25">
      <c r="I40" s="115" t="s">
        <v>19</v>
      </c>
      <c r="J40" s="115"/>
      <c r="K40" s="115"/>
      <c r="L40" s="115"/>
      <c r="M40" s="40"/>
      <c r="N40" s="21">
        <v>887</v>
      </c>
      <c r="O40" s="22" t="s">
        <v>40</v>
      </c>
      <c r="P40" s="22" t="s">
        <v>42</v>
      </c>
      <c r="Q40" s="22" t="s">
        <v>21</v>
      </c>
      <c r="R40" s="23">
        <f>R41</f>
        <v>1935.7</v>
      </c>
      <c r="S40" s="39"/>
    </row>
    <row r="41" spans="9:20" s="9" customFormat="1" ht="28.5" customHeight="1" x14ac:dyDescent="0.25">
      <c r="I41" s="119" t="s">
        <v>22</v>
      </c>
      <c r="J41" s="119"/>
      <c r="K41" s="119"/>
      <c r="L41" s="119"/>
      <c r="M41" s="41"/>
      <c r="N41" s="42">
        <v>887</v>
      </c>
      <c r="O41" s="43" t="s">
        <v>40</v>
      </c>
      <c r="P41" s="43" t="s">
        <v>42</v>
      </c>
      <c r="Q41" s="43" t="s">
        <v>23</v>
      </c>
      <c r="R41" s="23">
        <v>1935.7</v>
      </c>
      <c r="S41" s="39"/>
    </row>
    <row r="42" spans="9:20" s="9" customFormat="1" ht="20.25" customHeight="1" x14ac:dyDescent="0.25">
      <c r="I42" s="120" t="s">
        <v>36</v>
      </c>
      <c r="J42" s="120"/>
      <c r="K42" s="120"/>
      <c r="L42" s="120"/>
      <c r="M42" s="40"/>
      <c r="N42" s="21">
        <v>887</v>
      </c>
      <c r="O42" s="22" t="s">
        <v>40</v>
      </c>
      <c r="P42" s="22" t="s">
        <v>42</v>
      </c>
      <c r="Q42" s="22" t="s">
        <v>37</v>
      </c>
      <c r="R42" s="23">
        <f>R44+R43</f>
        <v>5.0999999999999996</v>
      </c>
      <c r="S42" s="39"/>
    </row>
    <row r="43" spans="9:20" s="9" customFormat="1" ht="98.25" customHeight="1" x14ac:dyDescent="0.25">
      <c r="I43" s="120" t="s">
        <v>48</v>
      </c>
      <c r="J43" s="120"/>
      <c r="K43" s="120"/>
      <c r="L43" s="120"/>
      <c r="M43" s="40"/>
      <c r="N43" s="21">
        <v>887</v>
      </c>
      <c r="O43" s="22" t="s">
        <v>40</v>
      </c>
      <c r="P43" s="22" t="s">
        <v>42</v>
      </c>
      <c r="Q43" s="22" t="s">
        <v>49</v>
      </c>
      <c r="R43" s="23">
        <v>0</v>
      </c>
      <c r="S43" s="39"/>
    </row>
    <row r="44" spans="9:20" s="9" customFormat="1" ht="20.25" customHeight="1" x14ac:dyDescent="0.25">
      <c r="I44" s="115" t="s">
        <v>30</v>
      </c>
      <c r="J44" s="115"/>
      <c r="K44" s="115"/>
      <c r="L44" s="115"/>
      <c r="M44" s="40"/>
      <c r="N44" s="21">
        <v>887</v>
      </c>
      <c r="O44" s="22" t="s">
        <v>40</v>
      </c>
      <c r="P44" s="22" t="s">
        <v>42</v>
      </c>
      <c r="Q44" s="22" t="s">
        <v>31</v>
      </c>
      <c r="R44" s="91">
        <f>0.1+5</f>
        <v>5.0999999999999996</v>
      </c>
      <c r="S44" s="39"/>
    </row>
    <row r="45" spans="9:20" s="9" customFormat="1" ht="70.5" customHeight="1" x14ac:dyDescent="0.25">
      <c r="I45" s="117" t="s">
        <v>50</v>
      </c>
      <c r="J45" s="117"/>
      <c r="K45" s="117"/>
      <c r="L45" s="117"/>
      <c r="M45" s="27"/>
      <c r="N45" s="15">
        <v>887</v>
      </c>
      <c r="O45" s="16" t="s">
        <v>40</v>
      </c>
      <c r="P45" s="16" t="s">
        <v>51</v>
      </c>
      <c r="Q45" s="16"/>
      <c r="R45" s="19">
        <f>R46+R48</f>
        <v>996.8</v>
      </c>
      <c r="S45" s="18"/>
      <c r="T45" s="44"/>
    </row>
    <row r="46" spans="9:20" s="9" customFormat="1" ht="69" customHeight="1" x14ac:dyDescent="0.25">
      <c r="I46" s="120" t="s">
        <v>28</v>
      </c>
      <c r="J46" s="120"/>
      <c r="K46" s="120"/>
      <c r="L46" s="120"/>
      <c r="M46" s="120"/>
      <c r="N46" s="21">
        <v>887</v>
      </c>
      <c r="O46" s="22" t="s">
        <v>40</v>
      </c>
      <c r="P46" s="22" t="s">
        <v>51</v>
      </c>
      <c r="Q46" s="22" t="s">
        <v>16</v>
      </c>
      <c r="R46" s="23">
        <f>R47</f>
        <v>923.3</v>
      </c>
      <c r="S46" s="18"/>
      <c r="T46" s="44"/>
    </row>
    <row r="47" spans="9:20" s="9" customFormat="1" ht="30" customHeight="1" x14ac:dyDescent="0.25">
      <c r="I47" s="115" t="s">
        <v>17</v>
      </c>
      <c r="J47" s="115"/>
      <c r="K47" s="115"/>
      <c r="L47" s="115"/>
      <c r="M47" s="25"/>
      <c r="N47" s="21">
        <v>887</v>
      </c>
      <c r="O47" s="22" t="s">
        <v>40</v>
      </c>
      <c r="P47" s="22" t="s">
        <v>51</v>
      </c>
      <c r="Q47" s="22" t="s">
        <v>18</v>
      </c>
      <c r="R47" s="23">
        <v>923.3</v>
      </c>
      <c r="S47" s="18"/>
      <c r="T47" s="44"/>
    </row>
    <row r="48" spans="9:20" s="9" customFormat="1" ht="28.5" customHeight="1" x14ac:dyDescent="0.25">
      <c r="I48" s="114" t="s">
        <v>19</v>
      </c>
      <c r="J48" s="114"/>
      <c r="K48" s="114"/>
      <c r="L48" s="114"/>
      <c r="M48" s="114"/>
      <c r="N48" s="21">
        <v>887</v>
      </c>
      <c r="O48" s="22" t="s">
        <v>40</v>
      </c>
      <c r="P48" s="22" t="s">
        <v>51</v>
      </c>
      <c r="Q48" s="22" t="s">
        <v>21</v>
      </c>
      <c r="R48" s="23">
        <f>R49</f>
        <v>73.5</v>
      </c>
      <c r="S48" s="18"/>
      <c r="T48" s="44"/>
    </row>
    <row r="49" spans="1:20" s="9" customFormat="1" ht="28.5" customHeight="1" x14ac:dyDescent="0.25">
      <c r="I49" s="115" t="s">
        <v>22</v>
      </c>
      <c r="J49" s="115"/>
      <c r="K49" s="115"/>
      <c r="L49" s="115"/>
      <c r="M49" s="40"/>
      <c r="N49" s="21">
        <v>887</v>
      </c>
      <c r="O49" s="22" t="s">
        <v>40</v>
      </c>
      <c r="P49" s="22" t="s">
        <v>51</v>
      </c>
      <c r="Q49" s="22" t="s">
        <v>23</v>
      </c>
      <c r="R49" s="23">
        <v>73.5</v>
      </c>
      <c r="S49" s="18"/>
      <c r="T49" s="44"/>
    </row>
    <row r="50" spans="1:20" s="34" customFormat="1" ht="23.25" customHeight="1" x14ac:dyDescent="0.25">
      <c r="I50" s="104" t="s">
        <v>52</v>
      </c>
      <c r="J50" s="104"/>
      <c r="K50" s="104"/>
      <c r="L50" s="104"/>
      <c r="M50" s="45"/>
      <c r="N50" s="15">
        <v>887</v>
      </c>
      <c r="O50" s="16" t="s">
        <v>53</v>
      </c>
      <c r="P50" s="16"/>
      <c r="Q50" s="16"/>
      <c r="R50" s="19">
        <f>R51</f>
        <v>20</v>
      </c>
      <c r="S50" s="36"/>
    </row>
    <row r="51" spans="1:20" s="9" customFormat="1" ht="19.5" customHeight="1" x14ac:dyDescent="0.25">
      <c r="I51" s="121" t="s">
        <v>202</v>
      </c>
      <c r="J51" s="121"/>
      <c r="K51" s="121"/>
      <c r="L51" s="121"/>
      <c r="M51" s="121"/>
      <c r="N51" s="21">
        <v>887</v>
      </c>
      <c r="O51" s="22" t="s">
        <v>53</v>
      </c>
      <c r="P51" s="22" t="s">
        <v>54</v>
      </c>
      <c r="Q51" s="22"/>
      <c r="R51" s="23">
        <f>R52</f>
        <v>20</v>
      </c>
      <c r="S51" s="18"/>
    </row>
    <row r="52" spans="1:20" s="9" customFormat="1" ht="20.25" customHeight="1" x14ac:dyDescent="0.25">
      <c r="I52" s="122" t="s">
        <v>36</v>
      </c>
      <c r="J52" s="122"/>
      <c r="K52" s="122"/>
      <c r="L52" s="122"/>
      <c r="M52" s="122"/>
      <c r="N52" s="21">
        <v>887</v>
      </c>
      <c r="O52" s="22" t="s">
        <v>53</v>
      </c>
      <c r="P52" s="22" t="s">
        <v>54</v>
      </c>
      <c r="Q52" s="22" t="s">
        <v>37</v>
      </c>
      <c r="R52" s="23">
        <v>20</v>
      </c>
      <c r="S52" s="18"/>
    </row>
    <row r="53" spans="1:20" s="9" customFormat="1" ht="21.75" customHeight="1" x14ac:dyDescent="0.25">
      <c r="I53" s="115" t="s">
        <v>30</v>
      </c>
      <c r="J53" s="115"/>
      <c r="K53" s="115"/>
      <c r="L53" s="115"/>
      <c r="M53" s="46"/>
      <c r="N53" s="21">
        <v>887</v>
      </c>
      <c r="O53" s="22" t="s">
        <v>53</v>
      </c>
      <c r="P53" s="22" t="s">
        <v>54</v>
      </c>
      <c r="Q53" s="22" t="s">
        <v>55</v>
      </c>
      <c r="R53" s="23">
        <v>20</v>
      </c>
      <c r="S53" s="18"/>
    </row>
    <row r="54" spans="1:20" s="9" customFormat="1" ht="21.75" customHeight="1" x14ac:dyDescent="0.25">
      <c r="I54" s="104" t="s">
        <v>56</v>
      </c>
      <c r="J54" s="104"/>
      <c r="K54" s="104"/>
      <c r="L54" s="104"/>
      <c r="M54" s="46"/>
      <c r="N54" s="15">
        <v>887</v>
      </c>
      <c r="O54" s="16" t="s">
        <v>57</v>
      </c>
      <c r="P54" s="16" t="s">
        <v>58</v>
      </c>
      <c r="Q54" s="16"/>
      <c r="R54" s="19">
        <f>R55+R58</f>
        <v>66.3</v>
      </c>
      <c r="S54" s="18"/>
    </row>
    <row r="55" spans="1:20" s="9" customFormat="1" ht="69" customHeight="1" x14ac:dyDescent="0.25">
      <c r="I55" s="104" t="s">
        <v>59</v>
      </c>
      <c r="J55" s="104"/>
      <c r="K55" s="104"/>
      <c r="L55" s="104"/>
      <c r="M55" s="40"/>
      <c r="N55" s="15">
        <v>887</v>
      </c>
      <c r="O55" s="16" t="s">
        <v>57</v>
      </c>
      <c r="P55" s="16" t="s">
        <v>60</v>
      </c>
      <c r="Q55" s="16"/>
      <c r="R55" s="19">
        <f>R56</f>
        <v>8.1</v>
      </c>
      <c r="S55" s="39"/>
    </row>
    <row r="56" spans="1:20" s="9" customFormat="1" ht="28.5" customHeight="1" x14ac:dyDescent="0.25">
      <c r="I56" s="115" t="s">
        <v>19</v>
      </c>
      <c r="J56" s="115"/>
      <c r="K56" s="115"/>
      <c r="L56" s="115"/>
      <c r="M56" s="40"/>
      <c r="N56" s="21">
        <v>887</v>
      </c>
      <c r="O56" s="22" t="s">
        <v>57</v>
      </c>
      <c r="P56" s="22" t="s">
        <v>60</v>
      </c>
      <c r="Q56" s="22" t="s">
        <v>21</v>
      </c>
      <c r="R56" s="23">
        <f>R57</f>
        <v>8.1</v>
      </c>
      <c r="S56" s="39"/>
    </row>
    <row r="57" spans="1:20" s="9" customFormat="1" ht="30" customHeight="1" x14ac:dyDescent="0.25">
      <c r="I57" s="115" t="s">
        <v>22</v>
      </c>
      <c r="J57" s="115"/>
      <c r="K57" s="115"/>
      <c r="L57" s="115"/>
      <c r="M57" s="40"/>
      <c r="N57" s="21">
        <v>887</v>
      </c>
      <c r="O57" s="22" t="s">
        <v>57</v>
      </c>
      <c r="P57" s="22" t="s">
        <v>60</v>
      </c>
      <c r="Q57" s="22" t="s">
        <v>23</v>
      </c>
      <c r="R57" s="23">
        <v>8.1</v>
      </c>
      <c r="S57" s="39"/>
    </row>
    <row r="58" spans="1:20" s="9" customFormat="1" ht="30" customHeight="1" x14ac:dyDescent="0.25">
      <c r="I58" s="123" t="s">
        <v>61</v>
      </c>
      <c r="J58" s="123"/>
      <c r="K58" s="123"/>
      <c r="L58" s="123"/>
      <c r="M58" s="40"/>
      <c r="N58" s="21">
        <v>887</v>
      </c>
      <c r="O58" s="22" t="s">
        <v>57</v>
      </c>
      <c r="P58" s="22" t="s">
        <v>62</v>
      </c>
      <c r="Q58" s="22"/>
      <c r="R58" s="19">
        <f>R59</f>
        <v>58.2</v>
      </c>
      <c r="S58" s="39"/>
    </row>
    <row r="59" spans="1:20" s="9" customFormat="1" ht="30" customHeight="1" x14ac:dyDescent="0.25">
      <c r="I59" s="115" t="s">
        <v>47</v>
      </c>
      <c r="J59" s="115"/>
      <c r="K59" s="115"/>
      <c r="L59" s="115"/>
      <c r="M59" s="40"/>
      <c r="N59" s="21">
        <v>887</v>
      </c>
      <c r="O59" s="22" t="s">
        <v>57</v>
      </c>
      <c r="P59" s="22" t="s">
        <v>62</v>
      </c>
      <c r="Q59" s="22" t="s">
        <v>21</v>
      </c>
      <c r="R59" s="23">
        <f>R60</f>
        <v>58.2</v>
      </c>
      <c r="S59" s="39"/>
    </row>
    <row r="60" spans="1:20" s="9" customFormat="1" ht="30" customHeight="1" x14ac:dyDescent="0.25">
      <c r="I60" s="115" t="s">
        <v>22</v>
      </c>
      <c r="J60" s="115"/>
      <c r="K60" s="115"/>
      <c r="L60" s="115"/>
      <c r="M60" s="40"/>
      <c r="N60" s="21">
        <v>887</v>
      </c>
      <c r="O60" s="22" t="s">
        <v>57</v>
      </c>
      <c r="P60" s="22" t="s">
        <v>62</v>
      </c>
      <c r="Q60" s="22" t="s">
        <v>23</v>
      </c>
      <c r="R60" s="90">
        <v>58.2</v>
      </c>
      <c r="S60" s="39"/>
    </row>
    <row r="61" spans="1:20" s="34" customFormat="1" ht="33.75" customHeight="1" x14ac:dyDescent="0.25">
      <c r="I61" s="104" t="s">
        <v>63</v>
      </c>
      <c r="J61" s="104"/>
      <c r="K61" s="104"/>
      <c r="L61" s="104"/>
      <c r="M61" s="45"/>
      <c r="N61" s="15">
        <v>887</v>
      </c>
      <c r="O61" s="16" t="s">
        <v>64</v>
      </c>
      <c r="P61" s="16"/>
      <c r="Q61" s="28"/>
      <c r="R61" s="19">
        <f>R66+R69</f>
        <v>59.900000000000006</v>
      </c>
      <c r="S61" s="47"/>
    </row>
    <row r="62" spans="1:20" s="34" customFormat="1" ht="49.5" customHeight="1" x14ac:dyDescent="0.25">
      <c r="I62" s="104" t="s">
        <v>65</v>
      </c>
      <c r="J62" s="104"/>
      <c r="K62" s="104"/>
      <c r="L62" s="104"/>
      <c r="M62" s="48"/>
      <c r="N62" s="15">
        <v>887</v>
      </c>
      <c r="O62" s="16" t="s">
        <v>66</v>
      </c>
      <c r="P62" s="16"/>
      <c r="Q62" s="28"/>
      <c r="R62" s="19">
        <f>R63+R66</f>
        <v>32.9</v>
      </c>
      <c r="S62" s="47"/>
    </row>
    <row r="63" spans="1:20" s="9" customFormat="1" ht="81" hidden="1" customHeight="1" x14ac:dyDescent="0.25">
      <c r="A63" s="34"/>
      <c r="B63" s="34"/>
      <c r="C63" s="34"/>
      <c r="D63" s="34"/>
      <c r="E63" s="34"/>
      <c r="F63" s="34"/>
      <c r="G63" s="34"/>
      <c r="H63" s="34"/>
      <c r="I63" s="124" t="s">
        <v>67</v>
      </c>
      <c r="J63" s="124"/>
      <c r="K63" s="124"/>
      <c r="L63" s="124"/>
      <c r="M63" s="48"/>
      <c r="N63" s="15">
        <v>887</v>
      </c>
      <c r="O63" s="16" t="s">
        <v>68</v>
      </c>
      <c r="P63" s="16" t="s">
        <v>69</v>
      </c>
      <c r="Q63" s="16"/>
      <c r="R63" s="19">
        <f>R64</f>
        <v>0</v>
      </c>
      <c r="S63" s="18"/>
    </row>
    <row r="64" spans="1:20" s="9" customFormat="1" ht="59.25" hidden="1" customHeight="1" x14ac:dyDescent="0.25">
      <c r="I64" s="115" t="s">
        <v>19</v>
      </c>
      <c r="J64" s="115"/>
      <c r="K64" s="115"/>
      <c r="L64" s="115"/>
      <c r="M64" s="115"/>
      <c r="N64" s="15">
        <v>887</v>
      </c>
      <c r="O64" s="22" t="s">
        <v>68</v>
      </c>
      <c r="P64" s="22" t="s">
        <v>69</v>
      </c>
      <c r="Q64" s="22" t="s">
        <v>21</v>
      </c>
      <c r="R64" s="23">
        <f>R65</f>
        <v>0</v>
      </c>
      <c r="S64" s="18"/>
    </row>
    <row r="65" spans="1:19" s="9" customFormat="1" ht="42" hidden="1" customHeight="1" x14ac:dyDescent="0.25">
      <c r="I65" s="115" t="s">
        <v>22</v>
      </c>
      <c r="J65" s="115"/>
      <c r="K65" s="115"/>
      <c r="L65" s="115"/>
      <c r="M65" s="49"/>
      <c r="N65" s="15">
        <v>887</v>
      </c>
      <c r="O65" s="22" t="s">
        <v>68</v>
      </c>
      <c r="P65" s="22" t="s">
        <v>69</v>
      </c>
      <c r="Q65" s="22" t="s">
        <v>23</v>
      </c>
      <c r="R65" s="23"/>
      <c r="S65" s="18"/>
    </row>
    <row r="66" spans="1:19" s="9" customFormat="1" ht="73.5" customHeight="1" x14ac:dyDescent="0.25">
      <c r="A66" s="34"/>
      <c r="B66" s="34"/>
      <c r="C66" s="34"/>
      <c r="D66" s="34"/>
      <c r="E66" s="34"/>
      <c r="F66" s="34"/>
      <c r="G66" s="34"/>
      <c r="H66" s="34"/>
      <c r="I66" s="120" t="s">
        <v>70</v>
      </c>
      <c r="J66" s="120"/>
      <c r="K66" s="120"/>
      <c r="L66" s="120"/>
      <c r="M66" s="48"/>
      <c r="N66" s="15">
        <v>887</v>
      </c>
      <c r="O66" s="16" t="s">
        <v>66</v>
      </c>
      <c r="P66" s="16" t="s">
        <v>71</v>
      </c>
      <c r="Q66" s="16"/>
      <c r="R66" s="89">
        <f>R67</f>
        <v>32.9</v>
      </c>
      <c r="S66" s="18"/>
    </row>
    <row r="67" spans="1:19" s="9" customFormat="1" ht="29.25" customHeight="1" x14ac:dyDescent="0.25">
      <c r="I67" s="114" t="s">
        <v>19</v>
      </c>
      <c r="J67" s="114"/>
      <c r="K67" s="114"/>
      <c r="L67" s="114"/>
      <c r="M67" s="114"/>
      <c r="N67" s="21">
        <v>887</v>
      </c>
      <c r="O67" s="22" t="s">
        <v>66</v>
      </c>
      <c r="P67" s="22" t="s">
        <v>71</v>
      </c>
      <c r="Q67" s="22" t="s">
        <v>21</v>
      </c>
      <c r="R67" s="23">
        <f>R68</f>
        <v>32.9</v>
      </c>
      <c r="S67" s="18"/>
    </row>
    <row r="68" spans="1:19" s="9" customFormat="1" ht="31.5" customHeight="1" x14ac:dyDescent="0.25">
      <c r="I68" s="115" t="s">
        <v>22</v>
      </c>
      <c r="J68" s="115"/>
      <c r="K68" s="115"/>
      <c r="L68" s="115"/>
      <c r="M68" s="40"/>
      <c r="N68" s="21">
        <v>887</v>
      </c>
      <c r="O68" s="22" t="s">
        <v>66</v>
      </c>
      <c r="P68" s="22" t="s">
        <v>71</v>
      </c>
      <c r="Q68" s="22" t="s">
        <v>23</v>
      </c>
      <c r="R68" s="23">
        <v>32.9</v>
      </c>
      <c r="S68" s="18"/>
    </row>
    <row r="69" spans="1:19" s="9" customFormat="1" ht="33" customHeight="1" x14ac:dyDescent="0.25">
      <c r="I69" s="104" t="s">
        <v>72</v>
      </c>
      <c r="J69" s="104"/>
      <c r="K69" s="104"/>
      <c r="L69" s="104"/>
      <c r="M69" s="40"/>
      <c r="N69" s="15">
        <v>887</v>
      </c>
      <c r="O69" s="16" t="s">
        <v>73</v>
      </c>
      <c r="P69" s="16"/>
      <c r="Q69" s="16"/>
      <c r="R69" s="19">
        <f>R70+R73+R76+R82+R85+R88+R79+R91</f>
        <v>27.000000000000004</v>
      </c>
      <c r="S69" s="18"/>
    </row>
    <row r="70" spans="1:19" s="9" customFormat="1" ht="72" customHeight="1" x14ac:dyDescent="0.25">
      <c r="I70" s="104" t="s">
        <v>74</v>
      </c>
      <c r="J70" s="104"/>
      <c r="K70" s="104"/>
      <c r="L70" s="104"/>
      <c r="M70" s="25"/>
      <c r="N70" s="15">
        <v>887</v>
      </c>
      <c r="O70" s="16" t="s">
        <v>73</v>
      </c>
      <c r="P70" s="28" t="s">
        <v>75</v>
      </c>
      <c r="Q70" s="28"/>
      <c r="R70" s="19">
        <f>R71</f>
        <v>5.2</v>
      </c>
      <c r="S70" s="18"/>
    </row>
    <row r="71" spans="1:19" s="9" customFormat="1" ht="29.25" customHeight="1" x14ac:dyDescent="0.25">
      <c r="I71" s="115" t="s">
        <v>19</v>
      </c>
      <c r="J71" s="115"/>
      <c r="K71" s="115"/>
      <c r="L71" s="115"/>
      <c r="M71" s="25"/>
      <c r="N71" s="21">
        <v>887</v>
      </c>
      <c r="O71" s="22" t="s">
        <v>73</v>
      </c>
      <c r="P71" s="29" t="s">
        <v>75</v>
      </c>
      <c r="Q71" s="29" t="s">
        <v>21</v>
      </c>
      <c r="R71" s="23">
        <f>R72</f>
        <v>5.2</v>
      </c>
      <c r="S71" s="18"/>
    </row>
    <row r="72" spans="1:19" s="9" customFormat="1" ht="33" customHeight="1" x14ac:dyDescent="0.25">
      <c r="I72" s="115" t="s">
        <v>22</v>
      </c>
      <c r="J72" s="115"/>
      <c r="K72" s="115"/>
      <c r="L72" s="115"/>
      <c r="M72" s="25"/>
      <c r="N72" s="21">
        <v>887</v>
      </c>
      <c r="O72" s="22" t="s">
        <v>73</v>
      </c>
      <c r="P72" s="29" t="s">
        <v>75</v>
      </c>
      <c r="Q72" s="29" t="s">
        <v>23</v>
      </c>
      <c r="R72" s="23">
        <v>5.2</v>
      </c>
      <c r="S72" s="18"/>
    </row>
    <row r="73" spans="1:19" s="9" customFormat="1" ht="73.5" customHeight="1" x14ac:dyDescent="0.25">
      <c r="I73" s="104" t="s">
        <v>76</v>
      </c>
      <c r="J73" s="104"/>
      <c r="K73" s="104"/>
      <c r="L73" s="104"/>
      <c r="M73" s="25"/>
      <c r="N73" s="15">
        <v>887</v>
      </c>
      <c r="O73" s="16" t="s">
        <v>73</v>
      </c>
      <c r="P73" s="28" t="s">
        <v>77</v>
      </c>
      <c r="Q73" s="28"/>
      <c r="R73" s="89">
        <f>R74</f>
        <v>5.2</v>
      </c>
      <c r="S73" s="18"/>
    </row>
    <row r="74" spans="1:19" s="9" customFormat="1" ht="29.25" customHeight="1" x14ac:dyDescent="0.25">
      <c r="I74" s="115" t="s">
        <v>19</v>
      </c>
      <c r="J74" s="115"/>
      <c r="K74" s="115"/>
      <c r="L74" s="115"/>
      <c r="M74" s="25"/>
      <c r="N74" s="21">
        <v>887</v>
      </c>
      <c r="O74" s="22" t="s">
        <v>73</v>
      </c>
      <c r="P74" s="29" t="s">
        <v>77</v>
      </c>
      <c r="Q74" s="29" t="s">
        <v>21</v>
      </c>
      <c r="R74" s="23">
        <f>R75</f>
        <v>5.2</v>
      </c>
      <c r="S74" s="18"/>
    </row>
    <row r="75" spans="1:19" s="9" customFormat="1" ht="31.5" customHeight="1" x14ac:dyDescent="0.25">
      <c r="I75" s="115" t="s">
        <v>22</v>
      </c>
      <c r="J75" s="115"/>
      <c r="K75" s="115"/>
      <c r="L75" s="115"/>
      <c r="M75" s="25"/>
      <c r="N75" s="21">
        <v>887</v>
      </c>
      <c r="O75" s="22" t="s">
        <v>73</v>
      </c>
      <c r="P75" s="29" t="s">
        <v>77</v>
      </c>
      <c r="Q75" s="29" t="s">
        <v>23</v>
      </c>
      <c r="R75" s="23">
        <v>5.2</v>
      </c>
      <c r="S75" s="18"/>
    </row>
    <row r="76" spans="1:19" s="34" customFormat="1" ht="74.25" customHeight="1" x14ac:dyDescent="0.25">
      <c r="I76" s="104" t="s">
        <v>203</v>
      </c>
      <c r="J76" s="104"/>
      <c r="K76" s="104"/>
      <c r="L76" s="104"/>
      <c r="M76" s="27"/>
      <c r="N76" s="15">
        <v>887</v>
      </c>
      <c r="O76" s="16" t="s">
        <v>73</v>
      </c>
      <c r="P76" s="28" t="s">
        <v>78</v>
      </c>
      <c r="Q76" s="28"/>
      <c r="R76" s="89">
        <f>R77</f>
        <v>6.2</v>
      </c>
      <c r="S76" s="47"/>
    </row>
    <row r="77" spans="1:19" s="34" customFormat="1" ht="25.5" customHeight="1" x14ac:dyDescent="0.25">
      <c r="I77" s="115" t="s">
        <v>19</v>
      </c>
      <c r="J77" s="115"/>
      <c r="K77" s="115"/>
      <c r="L77" s="115"/>
      <c r="M77" s="27"/>
      <c r="N77" s="21">
        <v>887</v>
      </c>
      <c r="O77" s="22" t="s">
        <v>73</v>
      </c>
      <c r="P77" s="29" t="s">
        <v>78</v>
      </c>
      <c r="Q77" s="29" t="s">
        <v>21</v>
      </c>
      <c r="R77" s="23">
        <f>R78</f>
        <v>6.2</v>
      </c>
      <c r="S77" s="47"/>
    </row>
    <row r="78" spans="1:19" s="34" customFormat="1" ht="24.75" customHeight="1" x14ac:dyDescent="0.25">
      <c r="I78" s="115" t="s">
        <v>22</v>
      </c>
      <c r="J78" s="115"/>
      <c r="K78" s="115"/>
      <c r="L78" s="115"/>
      <c r="M78" s="27"/>
      <c r="N78" s="21">
        <v>887</v>
      </c>
      <c r="O78" s="22" t="s">
        <v>73</v>
      </c>
      <c r="P78" s="29" t="s">
        <v>78</v>
      </c>
      <c r="Q78" s="29" t="s">
        <v>23</v>
      </c>
      <c r="R78" s="23">
        <v>6.2</v>
      </c>
      <c r="S78" s="47"/>
    </row>
    <row r="79" spans="1:19" s="34" customFormat="1" ht="63" hidden="1" customHeight="1" x14ac:dyDescent="0.25">
      <c r="I79" s="125" t="s">
        <v>79</v>
      </c>
      <c r="J79" s="125"/>
      <c r="K79" s="125"/>
      <c r="L79" s="125"/>
      <c r="M79" s="27"/>
      <c r="N79" s="50">
        <v>887</v>
      </c>
      <c r="O79" s="51" t="s">
        <v>73</v>
      </c>
      <c r="P79" s="52" t="s">
        <v>80</v>
      </c>
      <c r="Q79" s="52"/>
      <c r="R79" s="53">
        <f>R80</f>
        <v>0</v>
      </c>
      <c r="S79" s="47"/>
    </row>
    <row r="80" spans="1:19" s="34" customFormat="1" ht="25.5" hidden="1" customHeight="1" x14ac:dyDescent="0.25">
      <c r="I80" s="126" t="s">
        <v>19</v>
      </c>
      <c r="J80" s="126"/>
      <c r="K80" s="126"/>
      <c r="L80" s="126"/>
      <c r="M80" s="27"/>
      <c r="N80" s="54">
        <v>887</v>
      </c>
      <c r="O80" s="55" t="s">
        <v>73</v>
      </c>
      <c r="P80" s="56" t="s">
        <v>80</v>
      </c>
      <c r="Q80" s="56" t="s">
        <v>21</v>
      </c>
      <c r="R80" s="57">
        <f>R81</f>
        <v>0</v>
      </c>
      <c r="S80" s="47"/>
    </row>
    <row r="81" spans="9:19" s="34" customFormat="1" ht="25.5" hidden="1" customHeight="1" x14ac:dyDescent="0.25">
      <c r="I81" s="126" t="s">
        <v>22</v>
      </c>
      <c r="J81" s="126"/>
      <c r="K81" s="126"/>
      <c r="L81" s="126"/>
      <c r="M81" s="27"/>
      <c r="N81" s="54">
        <v>887</v>
      </c>
      <c r="O81" s="55" t="s">
        <v>73</v>
      </c>
      <c r="P81" s="56" t="s">
        <v>80</v>
      </c>
      <c r="Q81" s="56" t="s">
        <v>23</v>
      </c>
      <c r="R81" s="57"/>
      <c r="S81" s="47"/>
    </row>
    <row r="82" spans="9:19" s="9" customFormat="1" ht="96" customHeight="1" x14ac:dyDescent="0.25">
      <c r="I82" s="117" t="s">
        <v>81</v>
      </c>
      <c r="J82" s="117"/>
      <c r="K82" s="117"/>
      <c r="L82" s="117"/>
      <c r="M82" s="25"/>
      <c r="N82" s="15">
        <v>887</v>
      </c>
      <c r="O82" s="16" t="s">
        <v>73</v>
      </c>
      <c r="P82" s="28" t="s">
        <v>82</v>
      </c>
      <c r="Q82" s="28"/>
      <c r="R82" s="19">
        <f>R83</f>
        <v>5.2</v>
      </c>
      <c r="S82" s="18"/>
    </row>
    <row r="83" spans="9:19" s="9" customFormat="1" ht="29.25" customHeight="1" x14ac:dyDescent="0.25">
      <c r="I83" s="115" t="s">
        <v>19</v>
      </c>
      <c r="J83" s="115"/>
      <c r="K83" s="115"/>
      <c r="L83" s="115"/>
      <c r="M83" s="25"/>
      <c r="N83" s="21">
        <v>887</v>
      </c>
      <c r="O83" s="22" t="s">
        <v>73</v>
      </c>
      <c r="P83" s="29" t="s">
        <v>82</v>
      </c>
      <c r="Q83" s="29" t="s">
        <v>21</v>
      </c>
      <c r="R83" s="23">
        <f>R84</f>
        <v>5.2</v>
      </c>
      <c r="S83" s="18"/>
    </row>
    <row r="84" spans="9:19" s="9" customFormat="1" ht="31.5" customHeight="1" x14ac:dyDescent="0.25">
      <c r="I84" s="115" t="s">
        <v>22</v>
      </c>
      <c r="J84" s="115"/>
      <c r="K84" s="115"/>
      <c r="L84" s="115"/>
      <c r="M84" s="25"/>
      <c r="N84" s="21">
        <v>887</v>
      </c>
      <c r="O84" s="22" t="s">
        <v>73</v>
      </c>
      <c r="P84" s="29" t="s">
        <v>82</v>
      </c>
      <c r="Q84" s="29" t="s">
        <v>23</v>
      </c>
      <c r="R84" s="23">
        <v>5.2</v>
      </c>
      <c r="S84" s="18"/>
    </row>
    <row r="85" spans="9:19" s="9" customFormat="1" ht="82.5" customHeight="1" x14ac:dyDescent="0.25">
      <c r="I85" s="117" t="s">
        <v>83</v>
      </c>
      <c r="J85" s="117"/>
      <c r="K85" s="117"/>
      <c r="L85" s="117"/>
      <c r="M85" s="25"/>
      <c r="N85" s="15">
        <v>887</v>
      </c>
      <c r="O85" s="16" t="s">
        <v>73</v>
      </c>
      <c r="P85" s="28" t="s">
        <v>84</v>
      </c>
      <c r="Q85" s="28"/>
      <c r="R85" s="89">
        <f>R86</f>
        <v>2.6</v>
      </c>
      <c r="S85" s="18"/>
    </row>
    <row r="86" spans="9:19" s="9" customFormat="1" ht="26.25" customHeight="1" x14ac:dyDescent="0.25">
      <c r="I86" s="115" t="s">
        <v>19</v>
      </c>
      <c r="J86" s="115"/>
      <c r="K86" s="115"/>
      <c r="L86" s="115"/>
      <c r="M86" s="25"/>
      <c r="N86" s="21">
        <v>887</v>
      </c>
      <c r="O86" s="22" t="s">
        <v>73</v>
      </c>
      <c r="P86" s="29" t="s">
        <v>84</v>
      </c>
      <c r="Q86" s="29" t="s">
        <v>21</v>
      </c>
      <c r="R86" s="23">
        <f>R87</f>
        <v>2.6</v>
      </c>
      <c r="S86" s="18"/>
    </row>
    <row r="87" spans="9:19" s="9" customFormat="1" ht="24" customHeight="1" x14ac:dyDescent="0.25">
      <c r="I87" s="115" t="s">
        <v>22</v>
      </c>
      <c r="J87" s="115"/>
      <c r="K87" s="115"/>
      <c r="L87" s="115"/>
      <c r="M87" s="25"/>
      <c r="N87" s="21">
        <v>887</v>
      </c>
      <c r="O87" s="22" t="s">
        <v>73</v>
      </c>
      <c r="P87" s="29" t="s">
        <v>84</v>
      </c>
      <c r="Q87" s="29" t="s">
        <v>23</v>
      </c>
      <c r="R87" s="23">
        <v>2.6</v>
      </c>
      <c r="S87" s="18"/>
    </row>
    <row r="88" spans="9:19" s="9" customFormat="1" ht="142.5" customHeight="1" x14ac:dyDescent="0.25">
      <c r="I88" s="117" t="s">
        <v>204</v>
      </c>
      <c r="J88" s="117"/>
      <c r="K88" s="117"/>
      <c r="L88" s="117"/>
      <c r="M88" s="25"/>
      <c r="N88" s="15">
        <v>887</v>
      </c>
      <c r="O88" s="16" t="s">
        <v>73</v>
      </c>
      <c r="P88" s="28" t="s">
        <v>85</v>
      </c>
      <c r="Q88" s="28"/>
      <c r="R88" s="89">
        <f>R89</f>
        <v>2.6</v>
      </c>
      <c r="S88" s="18"/>
    </row>
    <row r="89" spans="9:19" s="9" customFormat="1" ht="30" customHeight="1" x14ac:dyDescent="0.25">
      <c r="I89" s="115" t="s">
        <v>19</v>
      </c>
      <c r="J89" s="115"/>
      <c r="K89" s="115"/>
      <c r="L89" s="115"/>
      <c r="M89" s="25"/>
      <c r="N89" s="21">
        <v>887</v>
      </c>
      <c r="O89" s="22" t="s">
        <v>73</v>
      </c>
      <c r="P89" s="29" t="s">
        <v>85</v>
      </c>
      <c r="Q89" s="29" t="s">
        <v>21</v>
      </c>
      <c r="R89" s="23">
        <f>R90</f>
        <v>2.6</v>
      </c>
      <c r="S89" s="18"/>
    </row>
    <row r="90" spans="9:19" s="9" customFormat="1" ht="30" customHeight="1" x14ac:dyDescent="0.25">
      <c r="I90" s="115" t="s">
        <v>22</v>
      </c>
      <c r="J90" s="115"/>
      <c r="K90" s="115"/>
      <c r="L90" s="115"/>
      <c r="M90" s="25"/>
      <c r="N90" s="21">
        <v>887</v>
      </c>
      <c r="O90" s="22" t="s">
        <v>73</v>
      </c>
      <c r="P90" s="29" t="s">
        <v>85</v>
      </c>
      <c r="Q90" s="29" t="s">
        <v>23</v>
      </c>
      <c r="R90" s="23">
        <v>2.6</v>
      </c>
      <c r="S90" s="18"/>
    </row>
    <row r="91" spans="9:19" s="9" customFormat="1" ht="98.25" hidden="1" customHeight="1" x14ac:dyDescent="0.25">
      <c r="I91" s="125" t="s">
        <v>86</v>
      </c>
      <c r="J91" s="125"/>
      <c r="K91" s="125"/>
      <c r="L91" s="125"/>
      <c r="M91" s="25"/>
      <c r="N91" s="50">
        <v>887</v>
      </c>
      <c r="O91" s="51" t="s">
        <v>73</v>
      </c>
      <c r="P91" s="52" t="s">
        <v>87</v>
      </c>
      <c r="Q91" s="52"/>
      <c r="R91" s="58">
        <f>R92</f>
        <v>0</v>
      </c>
      <c r="S91" s="18"/>
    </row>
    <row r="92" spans="9:19" s="9" customFormat="1" ht="34.5" hidden="1" customHeight="1" x14ac:dyDescent="0.25">
      <c r="I92" s="126" t="s">
        <v>19</v>
      </c>
      <c r="J92" s="126"/>
      <c r="K92" s="126"/>
      <c r="L92" s="126"/>
      <c r="M92" s="25"/>
      <c r="N92" s="54">
        <v>887</v>
      </c>
      <c r="O92" s="55" t="s">
        <v>73</v>
      </c>
      <c r="P92" s="56" t="s">
        <v>87</v>
      </c>
      <c r="Q92" s="56" t="s">
        <v>21</v>
      </c>
      <c r="R92" s="59">
        <f>R93</f>
        <v>0</v>
      </c>
      <c r="S92" s="18"/>
    </row>
    <row r="93" spans="9:19" s="9" customFormat="1" ht="34.5" hidden="1" customHeight="1" x14ac:dyDescent="0.25">
      <c r="I93" s="126" t="s">
        <v>22</v>
      </c>
      <c r="J93" s="126"/>
      <c r="K93" s="126"/>
      <c r="L93" s="126"/>
      <c r="M93" s="25"/>
      <c r="N93" s="54">
        <v>887</v>
      </c>
      <c r="O93" s="55" t="s">
        <v>73</v>
      </c>
      <c r="P93" s="56" t="s">
        <v>87</v>
      </c>
      <c r="Q93" s="56" t="s">
        <v>23</v>
      </c>
      <c r="R93" s="59"/>
      <c r="S93" s="18"/>
    </row>
    <row r="94" spans="9:19" s="9" customFormat="1" ht="24.75" customHeight="1" x14ac:dyDescent="0.25">
      <c r="I94" s="104" t="s">
        <v>88</v>
      </c>
      <c r="J94" s="104"/>
      <c r="K94" s="104"/>
      <c r="L94" s="104"/>
      <c r="M94" s="40"/>
      <c r="N94" s="15">
        <v>887</v>
      </c>
      <c r="O94" s="16" t="s">
        <v>89</v>
      </c>
      <c r="P94" s="16"/>
      <c r="Q94" s="28"/>
      <c r="R94" s="19">
        <f>R95+R99</f>
        <v>16352.4</v>
      </c>
      <c r="S94" s="18"/>
    </row>
    <row r="95" spans="9:19" s="34" customFormat="1" ht="22.5" customHeight="1" x14ac:dyDescent="0.25">
      <c r="I95" s="104" t="s">
        <v>90</v>
      </c>
      <c r="J95" s="104"/>
      <c r="K95" s="104"/>
      <c r="L95" s="104"/>
      <c r="M95" s="45"/>
      <c r="N95" s="15">
        <v>887</v>
      </c>
      <c r="O95" s="16" t="s">
        <v>91</v>
      </c>
      <c r="P95" s="16"/>
      <c r="Q95" s="28"/>
      <c r="R95" s="19">
        <f>R96</f>
        <v>106.9</v>
      </c>
      <c r="S95" s="47"/>
    </row>
    <row r="96" spans="9:19" s="34" customFormat="1" ht="104.25" customHeight="1" x14ac:dyDescent="0.25">
      <c r="I96" s="127" t="s">
        <v>92</v>
      </c>
      <c r="J96" s="127"/>
      <c r="K96" s="127"/>
      <c r="L96" s="127"/>
      <c r="M96" s="127"/>
      <c r="N96" s="15">
        <v>887</v>
      </c>
      <c r="O96" s="16" t="s">
        <v>91</v>
      </c>
      <c r="P96" s="16" t="s">
        <v>93</v>
      </c>
      <c r="Q96" s="16"/>
      <c r="R96" s="19">
        <f>R97</f>
        <v>106.9</v>
      </c>
      <c r="S96" s="47"/>
    </row>
    <row r="97" spans="9:20" s="9" customFormat="1" ht="22.5" customHeight="1" x14ac:dyDescent="0.25">
      <c r="I97" s="122" t="s">
        <v>36</v>
      </c>
      <c r="J97" s="122"/>
      <c r="K97" s="122"/>
      <c r="L97" s="122"/>
      <c r="M97" s="122"/>
      <c r="N97" s="21">
        <v>887</v>
      </c>
      <c r="O97" s="22" t="s">
        <v>91</v>
      </c>
      <c r="P97" s="22" t="s">
        <v>93</v>
      </c>
      <c r="Q97" s="22" t="s">
        <v>37</v>
      </c>
      <c r="R97" s="23">
        <f>R98</f>
        <v>106.9</v>
      </c>
      <c r="S97" s="18"/>
    </row>
    <row r="98" spans="9:20" s="9" customFormat="1" ht="56.25" customHeight="1" x14ac:dyDescent="0.25">
      <c r="I98" s="128" t="s">
        <v>94</v>
      </c>
      <c r="J98" s="128"/>
      <c r="K98" s="128"/>
      <c r="L98" s="128"/>
      <c r="M98" s="60"/>
      <c r="N98" s="21">
        <v>887</v>
      </c>
      <c r="O98" s="22" t="s">
        <v>91</v>
      </c>
      <c r="P98" s="22" t="s">
        <v>93</v>
      </c>
      <c r="Q98" s="22" t="s">
        <v>95</v>
      </c>
      <c r="R98" s="23">
        <v>106.9</v>
      </c>
      <c r="S98" s="18"/>
    </row>
    <row r="99" spans="9:20" s="9" customFormat="1" ht="26.25" customHeight="1" x14ac:dyDescent="0.25">
      <c r="I99" s="117" t="s">
        <v>96</v>
      </c>
      <c r="J99" s="117"/>
      <c r="K99" s="117"/>
      <c r="L99" s="117"/>
      <c r="M99" s="61"/>
      <c r="N99" s="15">
        <v>887</v>
      </c>
      <c r="O99" s="16" t="s">
        <v>97</v>
      </c>
      <c r="P99" s="16"/>
      <c r="Q99" s="28"/>
      <c r="R99" s="19">
        <f>R100</f>
        <v>16245.5</v>
      </c>
      <c r="S99" s="39"/>
      <c r="T99" s="62"/>
    </row>
    <row r="100" spans="9:20" s="9" customFormat="1" ht="22.5" customHeight="1" x14ac:dyDescent="0.25">
      <c r="I100" s="117" t="s">
        <v>98</v>
      </c>
      <c r="J100" s="117"/>
      <c r="K100" s="117"/>
      <c r="L100" s="117"/>
      <c r="M100" s="61"/>
      <c r="N100" s="15">
        <v>887</v>
      </c>
      <c r="O100" s="16" t="s">
        <v>97</v>
      </c>
      <c r="P100" s="16" t="s">
        <v>99</v>
      </c>
      <c r="Q100" s="28"/>
      <c r="R100" s="19">
        <f>R101</f>
        <v>16245.5</v>
      </c>
      <c r="S100" s="39"/>
      <c r="T100" s="62"/>
    </row>
    <row r="101" spans="9:20" s="9" customFormat="1" ht="72" customHeight="1" x14ac:dyDescent="0.25">
      <c r="I101" s="129" t="s">
        <v>100</v>
      </c>
      <c r="J101" s="129"/>
      <c r="K101" s="129"/>
      <c r="L101" s="129"/>
      <c r="M101" s="63"/>
      <c r="N101" s="21">
        <v>887</v>
      </c>
      <c r="O101" s="22" t="s">
        <v>97</v>
      </c>
      <c r="P101" s="22" t="s">
        <v>99</v>
      </c>
      <c r="Q101" s="22"/>
      <c r="R101" s="23">
        <f>R102</f>
        <v>16245.5</v>
      </c>
      <c r="S101" s="39"/>
      <c r="T101" s="62"/>
    </row>
    <row r="102" spans="9:20" s="9" customFormat="1" ht="28.5" customHeight="1" x14ac:dyDescent="0.25">
      <c r="I102" s="111" t="s">
        <v>19</v>
      </c>
      <c r="J102" s="111"/>
      <c r="K102" s="111"/>
      <c r="L102" s="111"/>
      <c r="M102" s="45"/>
      <c r="N102" s="21">
        <v>887</v>
      </c>
      <c r="O102" s="22" t="s">
        <v>97</v>
      </c>
      <c r="P102" s="22" t="s">
        <v>99</v>
      </c>
      <c r="Q102" s="22" t="s">
        <v>21</v>
      </c>
      <c r="R102" s="91">
        <f>R103</f>
        <v>16245.5</v>
      </c>
      <c r="S102" s="39"/>
      <c r="T102" s="62"/>
    </row>
    <row r="103" spans="9:20" s="9" customFormat="1" ht="30" customHeight="1" x14ac:dyDescent="0.25">
      <c r="I103" s="115" t="s">
        <v>22</v>
      </c>
      <c r="J103" s="115"/>
      <c r="K103" s="115"/>
      <c r="L103" s="115"/>
      <c r="M103" s="45"/>
      <c r="N103" s="21">
        <v>887</v>
      </c>
      <c r="O103" s="22" t="s">
        <v>97</v>
      </c>
      <c r="P103" s="22" t="s">
        <v>99</v>
      </c>
      <c r="Q103" s="22" t="s">
        <v>23</v>
      </c>
      <c r="R103" s="91">
        <v>16245.5</v>
      </c>
      <c r="S103" s="39"/>
      <c r="T103" s="62"/>
    </row>
    <row r="104" spans="9:20" s="9" customFormat="1" ht="24" customHeight="1" x14ac:dyDescent="0.25">
      <c r="I104" s="104" t="s">
        <v>101</v>
      </c>
      <c r="J104" s="104"/>
      <c r="K104" s="104"/>
      <c r="L104" s="104"/>
      <c r="M104" s="40"/>
      <c r="N104" s="15">
        <v>887</v>
      </c>
      <c r="O104" s="16" t="s">
        <v>102</v>
      </c>
      <c r="P104" s="16"/>
      <c r="Q104" s="28"/>
      <c r="R104" s="89">
        <f>R105</f>
        <v>24695.5</v>
      </c>
      <c r="S104" s="14"/>
    </row>
    <row r="105" spans="9:20" s="9" customFormat="1" ht="17.25" customHeight="1" x14ac:dyDescent="0.25">
      <c r="I105" s="104" t="s">
        <v>103</v>
      </c>
      <c r="J105" s="104"/>
      <c r="K105" s="104"/>
      <c r="L105" s="104"/>
      <c r="M105" s="104"/>
      <c r="N105" s="15">
        <v>887</v>
      </c>
      <c r="O105" s="16" t="s">
        <v>104</v>
      </c>
      <c r="P105" s="16"/>
      <c r="Q105" s="16"/>
      <c r="R105" s="89">
        <f>R106+R122+R135+R145+R132</f>
        <v>24695.5</v>
      </c>
      <c r="S105" s="39"/>
      <c r="T105" s="62"/>
    </row>
    <row r="106" spans="9:20" s="9" customFormat="1" ht="31.5" customHeight="1" x14ac:dyDescent="0.25">
      <c r="I106" s="104" t="s">
        <v>105</v>
      </c>
      <c r="J106" s="104"/>
      <c r="K106" s="104"/>
      <c r="L106" s="104"/>
      <c r="M106" s="35"/>
      <c r="N106" s="15">
        <v>887</v>
      </c>
      <c r="O106" s="16" t="s">
        <v>104</v>
      </c>
      <c r="P106" s="16" t="s">
        <v>106</v>
      </c>
      <c r="Q106" s="16"/>
      <c r="R106" s="89">
        <f>R110+R113+R107+R116+R119</f>
        <v>1000</v>
      </c>
      <c r="S106" s="39"/>
      <c r="T106" s="62"/>
    </row>
    <row r="107" spans="9:20" s="9" customFormat="1" ht="155.25" customHeight="1" x14ac:dyDescent="0.25">
      <c r="I107" s="130" t="s">
        <v>107</v>
      </c>
      <c r="J107" s="130"/>
      <c r="K107" s="130"/>
      <c r="L107" s="130"/>
      <c r="M107" s="40"/>
      <c r="N107" s="21">
        <v>887</v>
      </c>
      <c r="O107" s="22" t="s">
        <v>104</v>
      </c>
      <c r="P107" s="22" t="s">
        <v>108</v>
      </c>
      <c r="Q107" s="22"/>
      <c r="R107" s="91">
        <f>R108</f>
        <v>950</v>
      </c>
      <c r="S107" s="18"/>
    </row>
    <row r="108" spans="9:20" s="34" customFormat="1" ht="27" customHeight="1" x14ac:dyDescent="0.25">
      <c r="I108" s="111" t="s">
        <v>19</v>
      </c>
      <c r="J108" s="111"/>
      <c r="K108" s="111"/>
      <c r="L108" s="111"/>
      <c r="M108" s="111"/>
      <c r="N108" s="21">
        <v>887</v>
      </c>
      <c r="O108" s="22" t="s">
        <v>104</v>
      </c>
      <c r="P108" s="22" t="s">
        <v>108</v>
      </c>
      <c r="Q108" s="22" t="s">
        <v>21</v>
      </c>
      <c r="R108" s="91">
        <f>R109</f>
        <v>950</v>
      </c>
      <c r="S108" s="47"/>
    </row>
    <row r="109" spans="9:20" s="34" customFormat="1" ht="24.75" customHeight="1" x14ac:dyDescent="0.25">
      <c r="I109" s="115" t="s">
        <v>22</v>
      </c>
      <c r="J109" s="115"/>
      <c r="K109" s="115"/>
      <c r="L109" s="115"/>
      <c r="M109" s="25"/>
      <c r="N109" s="21">
        <v>887</v>
      </c>
      <c r="O109" s="22" t="s">
        <v>104</v>
      </c>
      <c r="P109" s="22" t="s">
        <v>108</v>
      </c>
      <c r="Q109" s="22" t="s">
        <v>23</v>
      </c>
      <c r="R109" s="91">
        <v>950</v>
      </c>
      <c r="S109" s="47"/>
    </row>
    <row r="110" spans="9:20" s="9" customFormat="1" ht="111" customHeight="1" x14ac:dyDescent="0.25">
      <c r="I110" s="130" t="s">
        <v>109</v>
      </c>
      <c r="J110" s="130"/>
      <c r="K110" s="130"/>
      <c r="L110" s="130"/>
      <c r="M110" s="40"/>
      <c r="N110" s="21">
        <v>887</v>
      </c>
      <c r="O110" s="22" t="s">
        <v>104</v>
      </c>
      <c r="P110" s="22" t="s">
        <v>110</v>
      </c>
      <c r="Q110" s="22"/>
      <c r="R110" s="91">
        <f>R111</f>
        <v>50</v>
      </c>
      <c r="S110" s="64"/>
      <c r="T110" s="44"/>
    </row>
    <row r="111" spans="9:20" s="9" customFormat="1" ht="27" customHeight="1" x14ac:dyDescent="0.25">
      <c r="I111" s="111" t="s">
        <v>19</v>
      </c>
      <c r="J111" s="111"/>
      <c r="K111" s="111"/>
      <c r="L111" s="111"/>
      <c r="M111" s="111"/>
      <c r="N111" s="21">
        <v>887</v>
      </c>
      <c r="O111" s="22" t="s">
        <v>104</v>
      </c>
      <c r="P111" s="22" t="s">
        <v>110</v>
      </c>
      <c r="Q111" s="22" t="s">
        <v>21</v>
      </c>
      <c r="R111" s="91">
        <f>R112</f>
        <v>50</v>
      </c>
      <c r="S111" s="14"/>
    </row>
    <row r="112" spans="9:20" s="9" customFormat="1" ht="26.25" customHeight="1" x14ac:dyDescent="0.25">
      <c r="I112" s="115" t="s">
        <v>22</v>
      </c>
      <c r="J112" s="115"/>
      <c r="K112" s="115"/>
      <c r="L112" s="115"/>
      <c r="M112" s="25"/>
      <c r="N112" s="21">
        <v>887</v>
      </c>
      <c r="O112" s="22" t="s">
        <v>104</v>
      </c>
      <c r="P112" s="22" t="s">
        <v>110</v>
      </c>
      <c r="Q112" s="22" t="s">
        <v>23</v>
      </c>
      <c r="R112" s="91">
        <v>50</v>
      </c>
      <c r="S112" s="14"/>
    </row>
    <row r="113" spans="9:20" s="9" customFormat="1" ht="31.5" hidden="1" customHeight="1" x14ac:dyDescent="0.25">
      <c r="I113" s="120" t="s">
        <v>111</v>
      </c>
      <c r="J113" s="120"/>
      <c r="K113" s="120"/>
      <c r="L113" s="120"/>
      <c r="M113" s="120"/>
      <c r="N113" s="21">
        <v>887</v>
      </c>
      <c r="O113" s="22" t="s">
        <v>104</v>
      </c>
      <c r="P113" s="22" t="s">
        <v>112</v>
      </c>
      <c r="Q113" s="22"/>
      <c r="R113" s="91">
        <f>R114</f>
        <v>0</v>
      </c>
      <c r="S113" s="64"/>
    </row>
    <row r="114" spans="9:20" s="9" customFormat="1" ht="26.25" hidden="1" customHeight="1" x14ac:dyDescent="0.25">
      <c r="I114" s="111" t="s">
        <v>19</v>
      </c>
      <c r="J114" s="111"/>
      <c r="K114" s="111"/>
      <c r="L114" s="111"/>
      <c r="M114" s="40"/>
      <c r="N114" s="21">
        <v>887</v>
      </c>
      <c r="O114" s="22" t="s">
        <v>104</v>
      </c>
      <c r="P114" s="22" t="s">
        <v>112</v>
      </c>
      <c r="Q114" s="22" t="s">
        <v>21</v>
      </c>
      <c r="R114" s="91">
        <f>R115</f>
        <v>0</v>
      </c>
      <c r="S114" s="18"/>
    </row>
    <row r="115" spans="9:20" s="9" customFormat="1" ht="32.25" hidden="1" customHeight="1" x14ac:dyDescent="0.25">
      <c r="I115" s="115" t="s">
        <v>22</v>
      </c>
      <c r="J115" s="115"/>
      <c r="K115" s="115"/>
      <c r="L115" s="115"/>
      <c r="M115" s="40"/>
      <c r="N115" s="21">
        <v>887</v>
      </c>
      <c r="O115" s="22" t="s">
        <v>104</v>
      </c>
      <c r="P115" s="22" t="s">
        <v>112</v>
      </c>
      <c r="Q115" s="22" t="s">
        <v>23</v>
      </c>
      <c r="R115" s="91">
        <v>0</v>
      </c>
      <c r="S115" s="18"/>
    </row>
    <row r="116" spans="9:20" s="9" customFormat="1" ht="15" hidden="1" customHeight="1" x14ac:dyDescent="0.25">
      <c r="I116" s="120" t="s">
        <v>113</v>
      </c>
      <c r="J116" s="120"/>
      <c r="K116" s="120"/>
      <c r="L116" s="120"/>
      <c r="M116" s="40"/>
      <c r="N116" s="15">
        <v>887</v>
      </c>
      <c r="O116" s="22" t="s">
        <v>104</v>
      </c>
      <c r="P116" s="22" t="s">
        <v>114</v>
      </c>
      <c r="Q116" s="22"/>
      <c r="R116" s="93">
        <f>R117</f>
        <v>0</v>
      </c>
      <c r="S116" s="64"/>
      <c r="T116" s="44"/>
    </row>
    <row r="117" spans="9:20" s="9" customFormat="1" ht="15" hidden="1" customHeight="1" x14ac:dyDescent="0.25">
      <c r="I117" s="111" t="s">
        <v>19</v>
      </c>
      <c r="J117" s="111"/>
      <c r="K117" s="111"/>
      <c r="L117" s="111"/>
      <c r="M117" s="111"/>
      <c r="N117" s="15">
        <v>887</v>
      </c>
      <c r="O117" s="22" t="s">
        <v>104</v>
      </c>
      <c r="P117" s="22" t="s">
        <v>114</v>
      </c>
      <c r="Q117" s="22" t="s">
        <v>21</v>
      </c>
      <c r="R117" s="93">
        <f>R118</f>
        <v>0</v>
      </c>
      <c r="S117" s="14"/>
    </row>
    <row r="118" spans="9:20" s="9" customFormat="1" ht="15" hidden="1" customHeight="1" x14ac:dyDescent="0.25">
      <c r="I118" s="115" t="s">
        <v>22</v>
      </c>
      <c r="J118" s="115"/>
      <c r="K118" s="115"/>
      <c r="L118" s="115"/>
      <c r="M118" s="25"/>
      <c r="N118" s="15">
        <v>887</v>
      </c>
      <c r="O118" s="22" t="s">
        <v>104</v>
      </c>
      <c r="P118" s="22" t="s">
        <v>114</v>
      </c>
      <c r="Q118" s="22" t="s">
        <v>23</v>
      </c>
      <c r="R118" s="93">
        <v>0</v>
      </c>
      <c r="S118" s="14"/>
    </row>
    <row r="119" spans="9:20" s="9" customFormat="1" ht="15" hidden="1" customHeight="1" x14ac:dyDescent="0.25">
      <c r="I119" s="120" t="s">
        <v>115</v>
      </c>
      <c r="J119" s="120"/>
      <c r="K119" s="120"/>
      <c r="L119" s="120"/>
      <c r="M119" s="40"/>
      <c r="N119" s="15">
        <v>887</v>
      </c>
      <c r="O119" s="22" t="s">
        <v>104</v>
      </c>
      <c r="P119" s="22" t="s">
        <v>116</v>
      </c>
      <c r="Q119" s="22"/>
      <c r="R119" s="93">
        <f>R120</f>
        <v>0</v>
      </c>
      <c r="S119" s="64"/>
      <c r="T119" s="44"/>
    </row>
    <row r="120" spans="9:20" s="9" customFormat="1" ht="15" hidden="1" customHeight="1" x14ac:dyDescent="0.25">
      <c r="I120" s="111" t="s">
        <v>19</v>
      </c>
      <c r="J120" s="111"/>
      <c r="K120" s="111"/>
      <c r="L120" s="111"/>
      <c r="M120" s="111"/>
      <c r="N120" s="15">
        <v>887</v>
      </c>
      <c r="O120" s="22" t="s">
        <v>104</v>
      </c>
      <c r="P120" s="22" t="s">
        <v>116</v>
      </c>
      <c r="Q120" s="22" t="s">
        <v>21</v>
      </c>
      <c r="R120" s="93">
        <f>R121</f>
        <v>0</v>
      </c>
      <c r="S120" s="14"/>
    </row>
    <row r="121" spans="9:20" s="9" customFormat="1" ht="15" hidden="1" customHeight="1" x14ac:dyDescent="0.25">
      <c r="I121" s="115" t="s">
        <v>22</v>
      </c>
      <c r="J121" s="115"/>
      <c r="K121" s="115"/>
      <c r="L121" s="115"/>
      <c r="M121" s="25"/>
      <c r="N121" s="15">
        <v>887</v>
      </c>
      <c r="O121" s="22" t="s">
        <v>104</v>
      </c>
      <c r="P121" s="22" t="s">
        <v>116</v>
      </c>
      <c r="Q121" s="22" t="s">
        <v>23</v>
      </c>
      <c r="R121" s="93">
        <v>0</v>
      </c>
      <c r="S121" s="14"/>
    </row>
    <row r="122" spans="9:20" s="34" customFormat="1" ht="43.5" customHeight="1" x14ac:dyDescent="0.25">
      <c r="I122" s="104" t="s">
        <v>117</v>
      </c>
      <c r="J122" s="104"/>
      <c r="K122" s="104"/>
      <c r="L122" s="104"/>
      <c r="M122" s="40"/>
      <c r="N122" s="15">
        <v>887</v>
      </c>
      <c r="O122" s="16" t="s">
        <v>104</v>
      </c>
      <c r="P122" s="16" t="s">
        <v>118</v>
      </c>
      <c r="Q122" s="16"/>
      <c r="R122" s="89">
        <f>R123+R126+R129</f>
        <v>586.29999999999995</v>
      </c>
      <c r="S122" s="47"/>
    </row>
    <row r="123" spans="9:20" s="34" customFormat="1" ht="39.75" customHeight="1" x14ac:dyDescent="0.25">
      <c r="I123" s="130" t="s">
        <v>119</v>
      </c>
      <c r="J123" s="130"/>
      <c r="K123" s="130"/>
      <c r="L123" s="130"/>
      <c r="M123" s="45"/>
      <c r="N123" s="21">
        <v>887</v>
      </c>
      <c r="O123" s="22" t="s">
        <v>104</v>
      </c>
      <c r="P123" s="22" t="s">
        <v>120</v>
      </c>
      <c r="Q123" s="22"/>
      <c r="R123" s="91">
        <f>R124</f>
        <v>0</v>
      </c>
      <c r="S123" s="18"/>
      <c r="T123" s="9"/>
    </row>
    <row r="124" spans="9:20" s="9" customFormat="1" ht="27" customHeight="1" x14ac:dyDescent="0.25">
      <c r="I124" s="131" t="s">
        <v>19</v>
      </c>
      <c r="J124" s="131"/>
      <c r="K124" s="131"/>
      <c r="L124" s="131"/>
      <c r="M124" s="65"/>
      <c r="N124" s="42">
        <v>887</v>
      </c>
      <c r="O124" s="43" t="s">
        <v>104</v>
      </c>
      <c r="P124" s="43" t="s">
        <v>120</v>
      </c>
      <c r="Q124" s="43" t="s">
        <v>21</v>
      </c>
      <c r="R124" s="91">
        <f>R125</f>
        <v>0</v>
      </c>
      <c r="S124" s="18"/>
    </row>
    <row r="125" spans="9:20" s="9" customFormat="1" ht="27.75" customHeight="1" x14ac:dyDescent="0.25">
      <c r="I125" s="119" t="s">
        <v>22</v>
      </c>
      <c r="J125" s="119"/>
      <c r="K125" s="119"/>
      <c r="L125" s="119"/>
      <c r="M125" s="65"/>
      <c r="N125" s="42">
        <v>887</v>
      </c>
      <c r="O125" s="43" t="s">
        <v>104</v>
      </c>
      <c r="P125" s="43" t="s">
        <v>120</v>
      </c>
      <c r="Q125" s="43" t="s">
        <v>23</v>
      </c>
      <c r="R125" s="91">
        <v>0</v>
      </c>
      <c r="S125" s="18"/>
    </row>
    <row r="126" spans="9:20" s="9" customFormat="1" ht="42" customHeight="1" x14ac:dyDescent="0.25">
      <c r="I126" s="130" t="s">
        <v>121</v>
      </c>
      <c r="J126" s="130"/>
      <c r="K126" s="130"/>
      <c r="L126" s="130"/>
      <c r="M126" s="45"/>
      <c r="N126" s="21">
        <v>887</v>
      </c>
      <c r="O126" s="22" t="s">
        <v>104</v>
      </c>
      <c r="P126" s="22" t="s">
        <v>122</v>
      </c>
      <c r="Q126" s="22"/>
      <c r="R126" s="91">
        <f>R127</f>
        <v>536.29999999999995</v>
      </c>
      <c r="S126" s="18"/>
    </row>
    <row r="127" spans="9:20" s="9" customFormat="1" ht="30" customHeight="1" x14ac:dyDescent="0.25">
      <c r="I127" s="111" t="s">
        <v>19</v>
      </c>
      <c r="J127" s="111"/>
      <c r="K127" s="111"/>
      <c r="L127" s="111"/>
      <c r="M127" s="45"/>
      <c r="N127" s="21">
        <v>887</v>
      </c>
      <c r="O127" s="22" t="s">
        <v>104</v>
      </c>
      <c r="P127" s="22" t="s">
        <v>122</v>
      </c>
      <c r="Q127" s="22" t="s">
        <v>21</v>
      </c>
      <c r="R127" s="91">
        <f>R128</f>
        <v>536.29999999999995</v>
      </c>
      <c r="S127" s="18"/>
    </row>
    <row r="128" spans="9:20" s="9" customFormat="1" ht="29.25" customHeight="1" x14ac:dyDescent="0.25">
      <c r="I128" s="115" t="s">
        <v>22</v>
      </c>
      <c r="J128" s="115"/>
      <c r="K128" s="115"/>
      <c r="L128" s="115"/>
      <c r="M128" s="45"/>
      <c r="N128" s="21">
        <v>887</v>
      </c>
      <c r="O128" s="22" t="s">
        <v>104</v>
      </c>
      <c r="P128" s="22" t="s">
        <v>122</v>
      </c>
      <c r="Q128" s="22" t="s">
        <v>23</v>
      </c>
      <c r="R128" s="91">
        <f>460+76.3</f>
        <v>536.29999999999995</v>
      </c>
      <c r="S128" s="39"/>
    </row>
    <row r="129" spans="9:20" s="9" customFormat="1" ht="54.75" customHeight="1" x14ac:dyDescent="0.25">
      <c r="I129" s="132" t="s">
        <v>123</v>
      </c>
      <c r="J129" s="132"/>
      <c r="K129" s="132"/>
      <c r="L129" s="132"/>
      <c r="M129" s="45"/>
      <c r="N129" s="21">
        <v>887</v>
      </c>
      <c r="O129" s="22" t="s">
        <v>104</v>
      </c>
      <c r="P129" s="22" t="s">
        <v>124</v>
      </c>
      <c r="Q129" s="22"/>
      <c r="R129" s="91">
        <f>R130</f>
        <v>50</v>
      </c>
      <c r="S129" s="18"/>
    </row>
    <row r="130" spans="9:20" s="9" customFormat="1" ht="29.25" customHeight="1" x14ac:dyDescent="0.25">
      <c r="I130" s="111" t="s">
        <v>19</v>
      </c>
      <c r="J130" s="111"/>
      <c r="K130" s="111"/>
      <c r="L130" s="111"/>
      <c r="M130" s="45"/>
      <c r="N130" s="21">
        <v>887</v>
      </c>
      <c r="O130" s="22" t="s">
        <v>104</v>
      </c>
      <c r="P130" s="22" t="s">
        <v>124</v>
      </c>
      <c r="Q130" s="22" t="s">
        <v>21</v>
      </c>
      <c r="R130" s="91">
        <f>R131</f>
        <v>50</v>
      </c>
      <c r="S130" s="18"/>
    </row>
    <row r="131" spans="9:20" s="9" customFormat="1" ht="32.25" customHeight="1" x14ac:dyDescent="0.25">
      <c r="I131" s="115" t="s">
        <v>22</v>
      </c>
      <c r="J131" s="115"/>
      <c r="K131" s="115"/>
      <c r="L131" s="115"/>
      <c r="M131" s="45"/>
      <c r="N131" s="21">
        <v>887</v>
      </c>
      <c r="O131" s="22" t="s">
        <v>104</v>
      </c>
      <c r="P131" s="22" t="s">
        <v>124</v>
      </c>
      <c r="Q131" s="22" t="s">
        <v>23</v>
      </c>
      <c r="R131" s="91">
        <v>50</v>
      </c>
      <c r="S131" s="39"/>
    </row>
    <row r="132" spans="9:20" s="9" customFormat="1" ht="57" customHeight="1" x14ac:dyDescent="0.25">
      <c r="I132" s="133" t="s">
        <v>125</v>
      </c>
      <c r="J132" s="133"/>
      <c r="K132" s="133"/>
      <c r="L132" s="133"/>
      <c r="M132" s="45"/>
      <c r="N132" s="15">
        <v>887</v>
      </c>
      <c r="O132" s="16" t="s">
        <v>104</v>
      </c>
      <c r="P132" s="16" t="s">
        <v>126</v>
      </c>
      <c r="Q132" s="16"/>
      <c r="R132" s="89">
        <f>R133</f>
        <v>2624.6</v>
      </c>
      <c r="S132" s="18"/>
    </row>
    <row r="133" spans="9:20" s="9" customFormat="1" ht="25.5" customHeight="1" x14ac:dyDescent="0.25">
      <c r="I133" s="111" t="s">
        <v>19</v>
      </c>
      <c r="J133" s="111"/>
      <c r="K133" s="111"/>
      <c r="L133" s="111"/>
      <c r="M133" s="45"/>
      <c r="N133" s="21">
        <v>887</v>
      </c>
      <c r="O133" s="22" t="s">
        <v>104</v>
      </c>
      <c r="P133" s="22" t="s">
        <v>126</v>
      </c>
      <c r="Q133" s="22" t="s">
        <v>21</v>
      </c>
      <c r="R133" s="91">
        <f>R134</f>
        <v>2624.6</v>
      </c>
      <c r="S133" s="18"/>
    </row>
    <row r="134" spans="9:20" s="9" customFormat="1" ht="25.5" customHeight="1" x14ac:dyDescent="0.25">
      <c r="I134" s="115" t="s">
        <v>22</v>
      </c>
      <c r="J134" s="115"/>
      <c r="K134" s="115"/>
      <c r="L134" s="115"/>
      <c r="M134" s="45"/>
      <c r="N134" s="21">
        <v>887</v>
      </c>
      <c r="O134" s="22" t="s">
        <v>104</v>
      </c>
      <c r="P134" s="22" t="s">
        <v>126</v>
      </c>
      <c r="Q134" s="22" t="s">
        <v>23</v>
      </c>
      <c r="R134" s="91">
        <f>1813+811.6</f>
        <v>2624.6</v>
      </c>
      <c r="S134" s="18"/>
    </row>
    <row r="135" spans="9:20" s="9" customFormat="1" ht="30.75" customHeight="1" x14ac:dyDescent="0.25">
      <c r="I135" s="104" t="s">
        <v>127</v>
      </c>
      <c r="J135" s="104"/>
      <c r="K135" s="104"/>
      <c r="L135" s="104"/>
      <c r="M135" s="45"/>
      <c r="N135" s="15">
        <v>887</v>
      </c>
      <c r="O135" s="16" t="s">
        <v>104</v>
      </c>
      <c r="P135" s="16" t="s">
        <v>128</v>
      </c>
      <c r="Q135" s="16"/>
      <c r="R135" s="89">
        <f>R136+R139+R142</f>
        <v>16283.6</v>
      </c>
      <c r="S135" s="18"/>
    </row>
    <row r="136" spans="9:20" s="66" customFormat="1" ht="69.75" customHeight="1" x14ac:dyDescent="0.25">
      <c r="I136" s="130" t="s">
        <v>129</v>
      </c>
      <c r="J136" s="130"/>
      <c r="K136" s="130"/>
      <c r="L136" s="130"/>
      <c r="M136" s="25"/>
      <c r="N136" s="21">
        <v>887</v>
      </c>
      <c r="O136" s="22" t="s">
        <v>104</v>
      </c>
      <c r="P136" s="22" t="s">
        <v>130</v>
      </c>
      <c r="Q136" s="22"/>
      <c r="R136" s="91">
        <f>R137</f>
        <v>15607</v>
      </c>
      <c r="S136" s="67"/>
      <c r="T136" s="68"/>
    </row>
    <row r="137" spans="9:20" s="9" customFormat="1" ht="23.25" customHeight="1" x14ac:dyDescent="0.25">
      <c r="I137" s="111" t="s">
        <v>19</v>
      </c>
      <c r="J137" s="111"/>
      <c r="K137" s="111"/>
      <c r="L137" s="111"/>
      <c r="M137" s="25"/>
      <c r="N137" s="21">
        <v>887</v>
      </c>
      <c r="O137" s="22" t="s">
        <v>104</v>
      </c>
      <c r="P137" s="22" t="s">
        <v>130</v>
      </c>
      <c r="Q137" s="22" t="s">
        <v>21</v>
      </c>
      <c r="R137" s="91">
        <f>R138</f>
        <v>15607</v>
      </c>
      <c r="S137" s="18"/>
    </row>
    <row r="138" spans="9:20" s="9" customFormat="1" ht="24" customHeight="1" x14ac:dyDescent="0.25">
      <c r="I138" s="115" t="s">
        <v>22</v>
      </c>
      <c r="J138" s="115"/>
      <c r="K138" s="115"/>
      <c r="L138" s="115"/>
      <c r="M138" s="25"/>
      <c r="N138" s="21">
        <v>887</v>
      </c>
      <c r="O138" s="22" t="s">
        <v>104</v>
      </c>
      <c r="P138" s="22" t="s">
        <v>130</v>
      </c>
      <c r="Q138" s="22" t="s">
        <v>23</v>
      </c>
      <c r="R138" s="91">
        <f>10691.4+4504.1+411.5</f>
        <v>15607</v>
      </c>
      <c r="S138" s="69"/>
    </row>
    <row r="139" spans="9:20" s="9" customFormat="1" ht="80.25" customHeight="1" x14ac:dyDescent="0.25">
      <c r="I139" s="130" t="s">
        <v>131</v>
      </c>
      <c r="J139" s="130"/>
      <c r="K139" s="130"/>
      <c r="L139" s="130"/>
      <c r="M139" s="25"/>
      <c r="N139" s="21">
        <v>887</v>
      </c>
      <c r="O139" s="22" t="s">
        <v>104</v>
      </c>
      <c r="P139" s="22" t="s">
        <v>132</v>
      </c>
      <c r="Q139" s="22"/>
      <c r="R139" s="91">
        <f>R140</f>
        <v>326.60000000000002</v>
      </c>
      <c r="S139" s="18"/>
    </row>
    <row r="140" spans="9:20" s="34" customFormat="1" ht="27" customHeight="1" x14ac:dyDescent="0.25">
      <c r="I140" s="111" t="s">
        <v>19</v>
      </c>
      <c r="J140" s="111"/>
      <c r="K140" s="111"/>
      <c r="L140" s="111"/>
      <c r="M140" s="25"/>
      <c r="N140" s="21">
        <v>887</v>
      </c>
      <c r="O140" s="22" t="s">
        <v>104</v>
      </c>
      <c r="P140" s="22" t="s">
        <v>132</v>
      </c>
      <c r="Q140" s="22" t="s">
        <v>21</v>
      </c>
      <c r="R140" s="91">
        <f>R141</f>
        <v>326.60000000000002</v>
      </c>
      <c r="S140" s="47"/>
    </row>
    <row r="141" spans="9:20" s="9" customFormat="1" ht="28.5" customHeight="1" x14ac:dyDescent="0.25">
      <c r="I141" s="115" t="s">
        <v>22</v>
      </c>
      <c r="J141" s="115"/>
      <c r="K141" s="115"/>
      <c r="L141" s="115"/>
      <c r="M141" s="25"/>
      <c r="N141" s="21">
        <v>887</v>
      </c>
      <c r="O141" s="22" t="s">
        <v>104</v>
      </c>
      <c r="P141" s="22" t="s">
        <v>132</v>
      </c>
      <c r="Q141" s="22" t="s">
        <v>23</v>
      </c>
      <c r="R141" s="91">
        <v>326.60000000000002</v>
      </c>
      <c r="S141" s="18"/>
    </row>
    <row r="142" spans="9:20" s="9" customFormat="1" ht="110.25" customHeight="1" x14ac:dyDescent="0.25">
      <c r="I142" s="130" t="s">
        <v>133</v>
      </c>
      <c r="J142" s="130"/>
      <c r="K142" s="130"/>
      <c r="L142" s="130"/>
      <c r="M142" s="25"/>
      <c r="N142" s="21">
        <v>887</v>
      </c>
      <c r="O142" s="22" t="s">
        <v>104</v>
      </c>
      <c r="P142" s="22" t="s">
        <v>134</v>
      </c>
      <c r="Q142" s="22"/>
      <c r="R142" s="91">
        <f>R143</f>
        <v>350</v>
      </c>
      <c r="S142" s="18"/>
    </row>
    <row r="143" spans="9:20" s="9" customFormat="1" ht="24.75" customHeight="1" x14ac:dyDescent="0.25">
      <c r="I143" s="111" t="s">
        <v>19</v>
      </c>
      <c r="J143" s="111"/>
      <c r="K143" s="111"/>
      <c r="L143" s="111"/>
      <c r="M143" s="25"/>
      <c r="N143" s="21">
        <v>887</v>
      </c>
      <c r="O143" s="22" t="s">
        <v>104</v>
      </c>
      <c r="P143" s="22" t="s">
        <v>134</v>
      </c>
      <c r="Q143" s="22" t="s">
        <v>21</v>
      </c>
      <c r="R143" s="91">
        <f>R144</f>
        <v>350</v>
      </c>
      <c r="S143" s="18"/>
    </row>
    <row r="144" spans="9:20" s="9" customFormat="1" ht="23.25" customHeight="1" x14ac:dyDescent="0.25">
      <c r="I144" s="115" t="s">
        <v>22</v>
      </c>
      <c r="J144" s="115"/>
      <c r="K144" s="115"/>
      <c r="L144" s="115"/>
      <c r="M144" s="25"/>
      <c r="N144" s="21">
        <v>887</v>
      </c>
      <c r="O144" s="22" t="s">
        <v>104</v>
      </c>
      <c r="P144" s="22" t="s">
        <v>134</v>
      </c>
      <c r="Q144" s="22" t="s">
        <v>23</v>
      </c>
      <c r="R144" s="91">
        <v>350</v>
      </c>
      <c r="S144" s="18"/>
    </row>
    <row r="145" spans="9:20" s="34" customFormat="1" ht="27" customHeight="1" x14ac:dyDescent="0.25">
      <c r="I145" s="104" t="s">
        <v>135</v>
      </c>
      <c r="J145" s="104"/>
      <c r="K145" s="104"/>
      <c r="L145" s="104"/>
      <c r="M145" s="25"/>
      <c r="N145" s="15">
        <v>887</v>
      </c>
      <c r="O145" s="16" t="s">
        <v>104</v>
      </c>
      <c r="P145" s="16" t="s">
        <v>136</v>
      </c>
      <c r="Q145" s="16"/>
      <c r="R145" s="89">
        <f>R146+R149+R152+R155</f>
        <v>4201</v>
      </c>
      <c r="S145" s="47"/>
    </row>
    <row r="146" spans="9:20" s="9" customFormat="1" ht="0.75" hidden="1" customHeight="1" x14ac:dyDescent="0.25">
      <c r="I146" s="130" t="s">
        <v>137</v>
      </c>
      <c r="J146" s="130"/>
      <c r="K146" s="130"/>
      <c r="L146" s="130"/>
      <c r="M146" s="25"/>
      <c r="N146" s="21">
        <v>887</v>
      </c>
      <c r="O146" s="22" t="s">
        <v>104</v>
      </c>
      <c r="P146" s="22" t="s">
        <v>138</v>
      </c>
      <c r="Q146" s="22"/>
      <c r="R146" s="91">
        <f>R147</f>
        <v>0</v>
      </c>
      <c r="S146" s="18"/>
    </row>
    <row r="147" spans="9:20" s="66" customFormat="1" ht="30" hidden="1" customHeight="1" x14ac:dyDescent="0.25">
      <c r="I147" s="111" t="s">
        <v>19</v>
      </c>
      <c r="J147" s="111"/>
      <c r="K147" s="111"/>
      <c r="L147" s="111"/>
      <c r="M147" s="25"/>
      <c r="N147" s="21">
        <v>887</v>
      </c>
      <c r="O147" s="22" t="s">
        <v>104</v>
      </c>
      <c r="P147" s="22" t="s">
        <v>138</v>
      </c>
      <c r="Q147" s="22" t="s">
        <v>21</v>
      </c>
      <c r="R147" s="91">
        <f>R148</f>
        <v>0</v>
      </c>
      <c r="S147" s="70"/>
    </row>
    <row r="148" spans="9:20" s="66" customFormat="1" ht="15" hidden="1" customHeight="1" x14ac:dyDescent="0.25">
      <c r="I148" s="115" t="s">
        <v>22</v>
      </c>
      <c r="J148" s="115"/>
      <c r="K148" s="115"/>
      <c r="L148" s="115"/>
      <c r="M148" s="25"/>
      <c r="N148" s="21">
        <v>887</v>
      </c>
      <c r="O148" s="22" t="s">
        <v>104</v>
      </c>
      <c r="P148" s="22" t="s">
        <v>138</v>
      </c>
      <c r="Q148" s="22" t="s">
        <v>23</v>
      </c>
      <c r="R148" s="91">
        <f>63.1-63.1</f>
        <v>0</v>
      </c>
      <c r="S148" s="70"/>
    </row>
    <row r="149" spans="9:20" s="66" customFormat="1" ht="57.75" customHeight="1" x14ac:dyDescent="0.25">
      <c r="I149" s="130" t="s">
        <v>137</v>
      </c>
      <c r="J149" s="130"/>
      <c r="K149" s="130"/>
      <c r="L149" s="130"/>
      <c r="M149" s="25"/>
      <c r="N149" s="21">
        <v>887</v>
      </c>
      <c r="O149" s="22" t="s">
        <v>104</v>
      </c>
      <c r="P149" s="22" t="s">
        <v>139</v>
      </c>
      <c r="Q149" s="22"/>
      <c r="R149" s="91">
        <f>R150</f>
        <v>2401</v>
      </c>
      <c r="S149" s="70"/>
    </row>
    <row r="150" spans="9:20" s="66" customFormat="1" ht="27" customHeight="1" x14ac:dyDescent="0.25">
      <c r="I150" s="111" t="s">
        <v>19</v>
      </c>
      <c r="J150" s="111"/>
      <c r="K150" s="111"/>
      <c r="L150" s="111"/>
      <c r="M150" s="111"/>
      <c r="N150" s="21">
        <v>887</v>
      </c>
      <c r="O150" s="22" t="s">
        <v>104</v>
      </c>
      <c r="P150" s="22" t="s">
        <v>139</v>
      </c>
      <c r="Q150" s="22" t="s">
        <v>21</v>
      </c>
      <c r="R150" s="91">
        <f>R151</f>
        <v>2401</v>
      </c>
      <c r="S150" s="70"/>
    </row>
    <row r="151" spans="9:20" s="66" customFormat="1" ht="25.5" customHeight="1" x14ac:dyDescent="0.25">
      <c r="I151" s="115" t="s">
        <v>22</v>
      </c>
      <c r="J151" s="115"/>
      <c r="K151" s="115"/>
      <c r="L151" s="115"/>
      <c r="M151" s="25"/>
      <c r="N151" s="21">
        <v>887</v>
      </c>
      <c r="O151" s="22" t="s">
        <v>104</v>
      </c>
      <c r="P151" s="22" t="s">
        <v>139</v>
      </c>
      <c r="Q151" s="22" t="s">
        <v>23</v>
      </c>
      <c r="R151" s="91">
        <v>2401</v>
      </c>
      <c r="S151" s="70"/>
    </row>
    <row r="152" spans="9:20" s="34" customFormat="1" ht="89.25" customHeight="1" x14ac:dyDescent="0.25">
      <c r="I152" s="130" t="s">
        <v>140</v>
      </c>
      <c r="J152" s="130"/>
      <c r="K152" s="130"/>
      <c r="L152" s="130"/>
      <c r="M152" s="130"/>
      <c r="N152" s="21">
        <v>887</v>
      </c>
      <c r="O152" s="22" t="s">
        <v>104</v>
      </c>
      <c r="P152" s="22" t="s">
        <v>141</v>
      </c>
      <c r="Q152" s="22"/>
      <c r="R152" s="91">
        <f>R153</f>
        <v>1800</v>
      </c>
      <c r="S152" s="67"/>
      <c r="T152" s="9"/>
    </row>
    <row r="153" spans="9:20" s="34" customFormat="1" ht="27" customHeight="1" x14ac:dyDescent="0.25">
      <c r="I153" s="111" t="s">
        <v>19</v>
      </c>
      <c r="J153" s="111"/>
      <c r="K153" s="111"/>
      <c r="L153" s="111"/>
      <c r="M153" s="25"/>
      <c r="N153" s="21">
        <v>887</v>
      </c>
      <c r="O153" s="22" t="s">
        <v>104</v>
      </c>
      <c r="P153" s="22" t="s">
        <v>141</v>
      </c>
      <c r="Q153" s="22" t="s">
        <v>21</v>
      </c>
      <c r="R153" s="91">
        <f>R154</f>
        <v>1800</v>
      </c>
      <c r="S153" s="47"/>
    </row>
    <row r="154" spans="9:20" s="34" customFormat="1" ht="35.25" customHeight="1" x14ac:dyDescent="0.25">
      <c r="I154" s="115" t="s">
        <v>22</v>
      </c>
      <c r="J154" s="115"/>
      <c r="K154" s="115"/>
      <c r="L154" s="115"/>
      <c r="M154" s="25"/>
      <c r="N154" s="21">
        <v>887</v>
      </c>
      <c r="O154" s="22" t="s">
        <v>104</v>
      </c>
      <c r="P154" s="22" t="s">
        <v>141</v>
      </c>
      <c r="Q154" s="22" t="s">
        <v>23</v>
      </c>
      <c r="R154" s="91">
        <v>1800</v>
      </c>
      <c r="S154" s="47"/>
    </row>
    <row r="155" spans="9:20" s="34" customFormat="1" ht="48.75" hidden="1" customHeight="1" x14ac:dyDescent="0.25">
      <c r="I155" s="120" t="s">
        <v>142</v>
      </c>
      <c r="J155" s="120"/>
      <c r="K155" s="120"/>
      <c r="L155" s="120"/>
      <c r="M155" s="120"/>
      <c r="N155" s="21">
        <v>887</v>
      </c>
      <c r="O155" s="22" t="s">
        <v>104</v>
      </c>
      <c r="P155" s="22" t="s">
        <v>143</v>
      </c>
      <c r="Q155" s="22"/>
      <c r="R155" s="93">
        <f>R156</f>
        <v>0</v>
      </c>
      <c r="S155" s="67"/>
      <c r="T155" s="9"/>
    </row>
    <row r="156" spans="9:20" s="34" customFormat="1" ht="40.5" hidden="1" customHeight="1" x14ac:dyDescent="0.25">
      <c r="I156" s="111" t="s">
        <v>19</v>
      </c>
      <c r="J156" s="111"/>
      <c r="K156" s="111"/>
      <c r="L156" s="111"/>
      <c r="M156" s="25"/>
      <c r="N156" s="21">
        <v>887</v>
      </c>
      <c r="O156" s="22" t="s">
        <v>104</v>
      </c>
      <c r="P156" s="22" t="s">
        <v>143</v>
      </c>
      <c r="Q156" s="22" t="s">
        <v>21</v>
      </c>
      <c r="R156" s="93">
        <f>R157</f>
        <v>0</v>
      </c>
      <c r="S156" s="47"/>
    </row>
    <row r="157" spans="9:20" s="34" customFormat="1" ht="42.75" hidden="1" customHeight="1" x14ac:dyDescent="0.25">
      <c r="I157" s="115" t="s">
        <v>22</v>
      </c>
      <c r="J157" s="115"/>
      <c r="K157" s="115"/>
      <c r="L157" s="115"/>
      <c r="M157" s="25"/>
      <c r="N157" s="21">
        <v>887</v>
      </c>
      <c r="O157" s="22" t="s">
        <v>104</v>
      </c>
      <c r="P157" s="22" t="s">
        <v>143</v>
      </c>
      <c r="Q157" s="22" t="s">
        <v>23</v>
      </c>
      <c r="R157" s="93"/>
      <c r="S157" s="47"/>
    </row>
    <row r="158" spans="9:20" s="9" customFormat="1" ht="33" customHeight="1" x14ac:dyDescent="0.25">
      <c r="I158" s="104" t="s">
        <v>144</v>
      </c>
      <c r="J158" s="104"/>
      <c r="K158" s="104"/>
      <c r="L158" s="104"/>
      <c r="M158" s="40"/>
      <c r="N158" s="15">
        <v>887</v>
      </c>
      <c r="O158" s="16" t="s">
        <v>145</v>
      </c>
      <c r="P158" s="16"/>
      <c r="Q158" s="16"/>
      <c r="R158" s="89">
        <f>R159+R163+R171</f>
        <v>5180.4000000000005</v>
      </c>
      <c r="S158" s="18"/>
    </row>
    <row r="159" spans="9:20" s="9" customFormat="1" ht="33" customHeight="1" x14ac:dyDescent="0.25">
      <c r="I159" s="104" t="s">
        <v>146</v>
      </c>
      <c r="J159" s="104"/>
      <c r="K159" s="104"/>
      <c r="L159" s="104"/>
      <c r="M159" s="104"/>
      <c r="N159" s="15">
        <v>887</v>
      </c>
      <c r="O159" s="16" t="s">
        <v>147</v>
      </c>
      <c r="P159" s="16"/>
      <c r="Q159" s="16"/>
      <c r="R159" s="89">
        <f>R161</f>
        <v>126</v>
      </c>
      <c r="S159" s="18"/>
    </row>
    <row r="160" spans="9:20" s="9" customFormat="1" ht="158.25" customHeight="1" x14ac:dyDescent="0.25">
      <c r="I160" s="130" t="s">
        <v>148</v>
      </c>
      <c r="J160" s="130"/>
      <c r="K160" s="130"/>
      <c r="L160" s="130"/>
      <c r="M160" s="45"/>
      <c r="N160" s="15">
        <v>887</v>
      </c>
      <c r="O160" s="16" t="s">
        <v>147</v>
      </c>
      <c r="P160" s="16" t="s">
        <v>149</v>
      </c>
      <c r="Q160" s="16"/>
      <c r="R160" s="89">
        <f>R159</f>
        <v>126</v>
      </c>
      <c r="S160" s="18"/>
    </row>
    <row r="161" spans="9:19" s="9" customFormat="1" ht="27" customHeight="1" x14ac:dyDescent="0.25">
      <c r="I161" s="111" t="s">
        <v>19</v>
      </c>
      <c r="J161" s="111"/>
      <c r="K161" s="111"/>
      <c r="L161" s="111"/>
      <c r="M161" s="40"/>
      <c r="N161" s="21">
        <v>887</v>
      </c>
      <c r="O161" s="22" t="s">
        <v>147</v>
      </c>
      <c r="P161" s="22" t="s">
        <v>149</v>
      </c>
      <c r="Q161" s="22" t="s">
        <v>21</v>
      </c>
      <c r="R161" s="91">
        <f>R162</f>
        <v>126</v>
      </c>
      <c r="S161" s="18"/>
    </row>
    <row r="162" spans="9:19" s="9" customFormat="1" ht="33.75" customHeight="1" x14ac:dyDescent="0.25">
      <c r="I162" s="115" t="s">
        <v>22</v>
      </c>
      <c r="J162" s="115"/>
      <c r="K162" s="115"/>
      <c r="L162" s="115"/>
      <c r="M162" s="40"/>
      <c r="N162" s="21">
        <v>887</v>
      </c>
      <c r="O162" s="22" t="s">
        <v>147</v>
      </c>
      <c r="P162" s="22" t="s">
        <v>149</v>
      </c>
      <c r="Q162" s="22" t="s">
        <v>23</v>
      </c>
      <c r="R162" s="91">
        <v>126</v>
      </c>
      <c r="S162" s="18"/>
    </row>
    <row r="163" spans="9:19" s="9" customFormat="1" ht="25.5" customHeight="1" x14ac:dyDescent="0.25">
      <c r="I163" s="104" t="s">
        <v>150</v>
      </c>
      <c r="J163" s="104"/>
      <c r="K163" s="104"/>
      <c r="L163" s="104"/>
      <c r="M163" s="104"/>
      <c r="N163" s="15">
        <v>887</v>
      </c>
      <c r="O163" s="16" t="s">
        <v>151</v>
      </c>
      <c r="P163" s="16"/>
      <c r="Q163" s="16"/>
      <c r="R163" s="89">
        <f>R164</f>
        <v>5046.6000000000004</v>
      </c>
      <c r="S163" s="18"/>
    </row>
    <row r="164" spans="9:19" s="9" customFormat="1" ht="49.5" customHeight="1" x14ac:dyDescent="0.25">
      <c r="I164" s="127" t="s">
        <v>152</v>
      </c>
      <c r="J164" s="127"/>
      <c r="K164" s="127"/>
      <c r="L164" s="127"/>
      <c r="M164" s="127"/>
      <c r="N164" s="15">
        <v>887</v>
      </c>
      <c r="O164" s="16" t="s">
        <v>151</v>
      </c>
      <c r="P164" s="16" t="s">
        <v>153</v>
      </c>
      <c r="Q164" s="16"/>
      <c r="R164" s="89">
        <f>R165+R167+R169</f>
        <v>5046.6000000000004</v>
      </c>
      <c r="S164" s="18"/>
    </row>
    <row r="165" spans="9:19" s="9" customFormat="1" ht="66" customHeight="1" x14ac:dyDescent="0.25">
      <c r="I165" s="130" t="s">
        <v>28</v>
      </c>
      <c r="J165" s="130"/>
      <c r="K165" s="130"/>
      <c r="L165" s="130"/>
      <c r="M165" s="130"/>
      <c r="N165" s="21">
        <v>887</v>
      </c>
      <c r="O165" s="22" t="s">
        <v>151</v>
      </c>
      <c r="P165" s="22" t="s">
        <v>153</v>
      </c>
      <c r="Q165" s="22" t="s">
        <v>16</v>
      </c>
      <c r="R165" s="91">
        <f>R166</f>
        <v>3846</v>
      </c>
      <c r="S165" s="18"/>
    </row>
    <row r="166" spans="9:19" s="9" customFormat="1" ht="22.5" customHeight="1" x14ac:dyDescent="0.25">
      <c r="I166" s="111" t="s">
        <v>154</v>
      </c>
      <c r="J166" s="111"/>
      <c r="K166" s="111"/>
      <c r="L166" s="111"/>
      <c r="M166" s="111"/>
      <c r="N166" s="21">
        <v>887</v>
      </c>
      <c r="O166" s="22" t="s">
        <v>151</v>
      </c>
      <c r="P166" s="22" t="s">
        <v>153</v>
      </c>
      <c r="Q166" s="22" t="s">
        <v>155</v>
      </c>
      <c r="R166" s="91">
        <v>3846</v>
      </c>
      <c r="S166" s="18"/>
    </row>
    <row r="167" spans="9:19" s="9" customFormat="1" ht="29.25" customHeight="1" x14ac:dyDescent="0.25">
      <c r="I167" s="111" t="s">
        <v>19</v>
      </c>
      <c r="J167" s="111"/>
      <c r="K167" s="111"/>
      <c r="L167" s="111"/>
      <c r="M167" s="111"/>
      <c r="N167" s="21">
        <v>887</v>
      </c>
      <c r="O167" s="22" t="s">
        <v>151</v>
      </c>
      <c r="P167" s="22" t="s">
        <v>153</v>
      </c>
      <c r="Q167" s="22" t="s">
        <v>21</v>
      </c>
      <c r="R167" s="91">
        <f>R168</f>
        <v>1200.5</v>
      </c>
      <c r="S167" s="18"/>
    </row>
    <row r="168" spans="9:19" s="9" customFormat="1" ht="30" customHeight="1" x14ac:dyDescent="0.25">
      <c r="I168" s="115" t="s">
        <v>22</v>
      </c>
      <c r="J168" s="115"/>
      <c r="K168" s="115"/>
      <c r="L168" s="115"/>
      <c r="M168" s="25"/>
      <c r="N168" s="21">
        <v>887</v>
      </c>
      <c r="O168" s="22" t="s">
        <v>151</v>
      </c>
      <c r="P168" s="22" t="s">
        <v>153</v>
      </c>
      <c r="Q168" s="22" t="s">
        <v>23</v>
      </c>
      <c r="R168" s="91">
        <f>1853.9-653.4</f>
        <v>1200.5</v>
      </c>
      <c r="S168" s="18"/>
    </row>
    <row r="169" spans="9:19" s="9" customFormat="1" ht="19.5" customHeight="1" x14ac:dyDescent="0.25">
      <c r="I169" s="122" t="s">
        <v>36</v>
      </c>
      <c r="J169" s="122"/>
      <c r="K169" s="122"/>
      <c r="L169" s="122"/>
      <c r="M169" s="122"/>
      <c r="N169" s="21">
        <v>887</v>
      </c>
      <c r="O169" s="22" t="s">
        <v>151</v>
      </c>
      <c r="P169" s="22" t="s">
        <v>153</v>
      </c>
      <c r="Q169" s="22" t="s">
        <v>37</v>
      </c>
      <c r="R169" s="91">
        <f>R170</f>
        <v>0.1</v>
      </c>
      <c r="S169" s="18"/>
    </row>
    <row r="170" spans="9:19" s="9" customFormat="1" ht="26.25" customHeight="1" x14ac:dyDescent="0.25">
      <c r="I170" s="115" t="s">
        <v>30</v>
      </c>
      <c r="J170" s="115"/>
      <c r="K170" s="115"/>
      <c r="L170" s="115"/>
      <c r="M170" s="46"/>
      <c r="N170" s="21">
        <v>887</v>
      </c>
      <c r="O170" s="22" t="s">
        <v>151</v>
      </c>
      <c r="P170" s="22" t="s">
        <v>153</v>
      </c>
      <c r="Q170" s="22" t="s">
        <v>31</v>
      </c>
      <c r="R170" s="91">
        <v>0.1</v>
      </c>
      <c r="S170" s="18"/>
    </row>
    <row r="171" spans="9:19" s="9" customFormat="1" ht="34.5" customHeight="1" x14ac:dyDescent="0.25">
      <c r="I171" s="104" t="s">
        <v>156</v>
      </c>
      <c r="J171" s="104"/>
      <c r="K171" s="104"/>
      <c r="L171" s="104"/>
      <c r="M171" s="46"/>
      <c r="N171" s="15">
        <v>887</v>
      </c>
      <c r="O171" s="16" t="s">
        <v>157</v>
      </c>
      <c r="P171" s="16"/>
      <c r="Q171" s="16"/>
      <c r="R171" s="89">
        <f>R172+R175</f>
        <v>7.8000000000000007</v>
      </c>
      <c r="S171" s="18"/>
    </row>
    <row r="172" spans="9:19" s="9" customFormat="1" ht="72.75" customHeight="1" x14ac:dyDescent="0.25">
      <c r="I172" s="134" t="s">
        <v>79</v>
      </c>
      <c r="J172" s="134"/>
      <c r="K172" s="134"/>
      <c r="L172" s="134"/>
      <c r="M172" s="71"/>
      <c r="N172" s="72">
        <v>887</v>
      </c>
      <c r="O172" s="73" t="s">
        <v>157</v>
      </c>
      <c r="P172" s="74" t="s">
        <v>80</v>
      </c>
      <c r="Q172" s="74"/>
      <c r="R172" s="89">
        <f>R173</f>
        <v>2.6</v>
      </c>
      <c r="S172" s="18"/>
    </row>
    <row r="173" spans="9:19" s="9" customFormat="1" ht="33.75" customHeight="1" x14ac:dyDescent="0.25">
      <c r="I173" s="119" t="s">
        <v>19</v>
      </c>
      <c r="J173" s="119"/>
      <c r="K173" s="119"/>
      <c r="L173" s="119"/>
      <c r="M173" s="71"/>
      <c r="N173" s="42">
        <v>887</v>
      </c>
      <c r="O173" s="43" t="s">
        <v>157</v>
      </c>
      <c r="P173" s="75" t="s">
        <v>80</v>
      </c>
      <c r="Q173" s="75" t="s">
        <v>21</v>
      </c>
      <c r="R173" s="91">
        <f>R174</f>
        <v>2.6</v>
      </c>
      <c r="S173" s="18"/>
    </row>
    <row r="174" spans="9:19" s="9" customFormat="1" ht="33.75" customHeight="1" x14ac:dyDescent="0.25">
      <c r="I174" s="119" t="s">
        <v>22</v>
      </c>
      <c r="J174" s="119"/>
      <c r="K174" s="119"/>
      <c r="L174" s="119"/>
      <c r="M174" s="71"/>
      <c r="N174" s="42">
        <v>887</v>
      </c>
      <c r="O174" s="43" t="s">
        <v>157</v>
      </c>
      <c r="P174" s="75" t="s">
        <v>80</v>
      </c>
      <c r="Q174" s="75" t="s">
        <v>23</v>
      </c>
      <c r="R174" s="91">
        <v>2.6</v>
      </c>
      <c r="S174" s="18"/>
    </row>
    <row r="175" spans="9:19" s="9" customFormat="1" ht="85.5" customHeight="1" x14ac:dyDescent="0.25">
      <c r="I175" s="135" t="s">
        <v>158</v>
      </c>
      <c r="J175" s="135"/>
      <c r="K175" s="135"/>
      <c r="L175" s="135"/>
      <c r="M175" s="76"/>
      <c r="N175" s="72">
        <v>887</v>
      </c>
      <c r="O175" s="73" t="s">
        <v>157</v>
      </c>
      <c r="P175" s="74" t="s">
        <v>87</v>
      </c>
      <c r="Q175" s="74"/>
      <c r="R175" s="89">
        <f>R176</f>
        <v>5.2</v>
      </c>
      <c r="S175" s="18"/>
    </row>
    <row r="176" spans="9:19" s="9" customFormat="1" ht="34.5" customHeight="1" x14ac:dyDescent="0.25">
      <c r="I176" s="119" t="s">
        <v>19</v>
      </c>
      <c r="J176" s="119"/>
      <c r="K176" s="119"/>
      <c r="L176" s="119"/>
      <c r="M176" s="76"/>
      <c r="N176" s="42">
        <v>887</v>
      </c>
      <c r="O176" s="43" t="s">
        <v>157</v>
      </c>
      <c r="P176" s="75" t="s">
        <v>87</v>
      </c>
      <c r="Q176" s="75" t="s">
        <v>21</v>
      </c>
      <c r="R176" s="91">
        <f>R177</f>
        <v>5.2</v>
      </c>
      <c r="S176" s="18"/>
    </row>
    <row r="177" spans="9:20" s="9" customFormat="1" ht="36" customHeight="1" x14ac:dyDescent="0.25">
      <c r="I177" s="119" t="s">
        <v>22</v>
      </c>
      <c r="J177" s="119"/>
      <c r="K177" s="119"/>
      <c r="L177" s="119"/>
      <c r="M177" s="76"/>
      <c r="N177" s="42">
        <v>887</v>
      </c>
      <c r="O177" s="43" t="s">
        <v>157</v>
      </c>
      <c r="P177" s="75" t="s">
        <v>87</v>
      </c>
      <c r="Q177" s="75" t="s">
        <v>23</v>
      </c>
      <c r="R177" s="91">
        <v>5.2</v>
      </c>
      <c r="S177" s="18"/>
    </row>
    <row r="178" spans="9:20" s="9" customFormat="1" ht="18" hidden="1" customHeight="1" x14ac:dyDescent="0.25">
      <c r="I178" s="24"/>
      <c r="J178" s="49"/>
      <c r="K178" s="49"/>
      <c r="L178" s="49"/>
      <c r="M178" s="46"/>
      <c r="N178" s="21"/>
      <c r="O178" s="22"/>
      <c r="P178" s="22"/>
      <c r="Q178" s="22"/>
      <c r="R178" s="91"/>
      <c r="S178" s="18"/>
    </row>
    <row r="179" spans="9:20" s="9" customFormat="1" ht="18" hidden="1" customHeight="1" x14ac:dyDescent="0.25">
      <c r="I179" s="24"/>
      <c r="J179" s="49"/>
      <c r="K179" s="49"/>
      <c r="L179" s="49"/>
      <c r="M179" s="46"/>
      <c r="N179" s="21"/>
      <c r="O179" s="22"/>
      <c r="P179" s="22"/>
      <c r="Q179" s="22"/>
      <c r="R179" s="91"/>
      <c r="S179" s="18"/>
    </row>
    <row r="180" spans="9:20" s="9" customFormat="1" ht="18" hidden="1" customHeight="1" x14ac:dyDescent="0.25">
      <c r="I180" s="24"/>
      <c r="J180" s="49"/>
      <c r="K180" s="49"/>
      <c r="L180" s="49"/>
      <c r="M180" s="46"/>
      <c r="N180" s="21"/>
      <c r="O180" s="22"/>
      <c r="P180" s="22"/>
      <c r="Q180" s="22"/>
      <c r="R180" s="91"/>
      <c r="S180" s="18"/>
    </row>
    <row r="181" spans="9:20" s="9" customFormat="1" ht="18" hidden="1" customHeight="1" x14ac:dyDescent="0.25">
      <c r="I181" s="24"/>
      <c r="J181" s="49"/>
      <c r="K181" s="49"/>
      <c r="L181" s="49"/>
      <c r="M181" s="46"/>
      <c r="N181" s="21"/>
      <c r="O181" s="22"/>
      <c r="P181" s="22"/>
      <c r="Q181" s="22"/>
      <c r="R181" s="91"/>
      <c r="S181" s="18"/>
    </row>
    <row r="182" spans="9:20" s="9" customFormat="1" ht="18" hidden="1" customHeight="1" x14ac:dyDescent="0.25">
      <c r="I182" s="24"/>
      <c r="J182" s="49"/>
      <c r="K182" s="49"/>
      <c r="L182" s="49"/>
      <c r="M182" s="46"/>
      <c r="N182" s="21"/>
      <c r="O182" s="22"/>
      <c r="P182" s="22"/>
      <c r="Q182" s="22"/>
      <c r="R182" s="91"/>
      <c r="S182" s="18"/>
    </row>
    <row r="183" spans="9:20" s="9" customFormat="1" ht="18" hidden="1" customHeight="1" x14ac:dyDescent="0.25">
      <c r="I183" s="24"/>
      <c r="J183" s="49"/>
      <c r="K183" s="49"/>
      <c r="L183" s="49"/>
      <c r="M183" s="46"/>
      <c r="N183" s="21"/>
      <c r="O183" s="22"/>
      <c r="P183" s="22"/>
      <c r="Q183" s="22"/>
      <c r="R183" s="91"/>
      <c r="S183" s="18"/>
    </row>
    <row r="184" spans="9:20" s="9" customFormat="1" ht="18" hidden="1" customHeight="1" x14ac:dyDescent="0.25">
      <c r="I184" s="24"/>
      <c r="J184" s="49"/>
      <c r="K184" s="49"/>
      <c r="L184" s="49"/>
      <c r="M184" s="46"/>
      <c r="N184" s="21"/>
      <c r="O184" s="22"/>
      <c r="P184" s="22"/>
      <c r="Q184" s="22"/>
      <c r="R184" s="91"/>
      <c r="S184" s="18"/>
    </row>
    <row r="185" spans="9:20" s="9" customFormat="1" ht="18" hidden="1" customHeight="1" x14ac:dyDescent="0.25">
      <c r="I185" s="24"/>
      <c r="J185" s="49"/>
      <c r="K185" s="49"/>
      <c r="L185" s="49"/>
      <c r="M185" s="46"/>
      <c r="N185" s="21"/>
      <c r="O185" s="22"/>
      <c r="P185" s="22"/>
      <c r="Q185" s="22"/>
      <c r="R185" s="91"/>
      <c r="S185" s="18"/>
    </row>
    <row r="186" spans="9:20" s="9" customFormat="1" ht="18" hidden="1" customHeight="1" x14ac:dyDescent="0.25">
      <c r="I186" s="24"/>
      <c r="J186" s="49"/>
      <c r="K186" s="49"/>
      <c r="L186" s="49"/>
      <c r="M186" s="46"/>
      <c r="N186" s="21"/>
      <c r="O186" s="22"/>
      <c r="P186" s="22"/>
      <c r="Q186" s="22"/>
      <c r="R186" s="91"/>
      <c r="S186" s="18"/>
    </row>
    <row r="187" spans="9:20" s="9" customFormat="1" ht="29.25" customHeight="1" x14ac:dyDescent="0.25">
      <c r="I187" s="105" t="s">
        <v>159</v>
      </c>
      <c r="J187" s="105"/>
      <c r="K187" s="105"/>
      <c r="L187" s="105"/>
      <c r="M187" s="105"/>
      <c r="N187" s="15">
        <v>887</v>
      </c>
      <c r="O187" s="16" t="s">
        <v>160</v>
      </c>
      <c r="P187" s="16"/>
      <c r="Q187" s="16"/>
      <c r="R187" s="89">
        <f>R188</f>
        <v>4325.6000000000004</v>
      </c>
      <c r="S187" s="18"/>
    </row>
    <row r="188" spans="9:20" s="9" customFormat="1" ht="25.5" customHeight="1" x14ac:dyDescent="0.25">
      <c r="I188" s="136" t="s">
        <v>161</v>
      </c>
      <c r="J188" s="136"/>
      <c r="K188" s="136"/>
      <c r="L188" s="136"/>
      <c r="M188" s="136"/>
      <c r="N188" s="15">
        <v>887</v>
      </c>
      <c r="O188" s="16" t="s">
        <v>162</v>
      </c>
      <c r="P188" s="16"/>
      <c r="Q188" s="16"/>
      <c r="R188" s="89">
        <f>R189</f>
        <v>4325.6000000000004</v>
      </c>
      <c r="S188" s="18"/>
    </row>
    <row r="189" spans="9:20" s="9" customFormat="1" ht="48" customHeight="1" x14ac:dyDescent="0.25">
      <c r="I189" s="130" t="s">
        <v>163</v>
      </c>
      <c r="J189" s="130"/>
      <c r="K189" s="130"/>
      <c r="L189" s="130"/>
      <c r="M189" s="130"/>
      <c r="N189" s="21">
        <v>887</v>
      </c>
      <c r="O189" s="22" t="s">
        <v>162</v>
      </c>
      <c r="P189" s="22" t="s">
        <v>164</v>
      </c>
      <c r="Q189" s="22"/>
      <c r="R189" s="91">
        <f>R190</f>
        <v>4325.6000000000004</v>
      </c>
      <c r="S189" s="18"/>
    </row>
    <row r="190" spans="9:20" s="9" customFormat="1" ht="25.5" customHeight="1" x14ac:dyDescent="0.25">
      <c r="I190" s="111" t="s">
        <v>19</v>
      </c>
      <c r="J190" s="111"/>
      <c r="K190" s="111"/>
      <c r="L190" s="111"/>
      <c r="M190" s="111"/>
      <c r="N190" s="21">
        <v>887</v>
      </c>
      <c r="O190" s="22" t="s">
        <v>162</v>
      </c>
      <c r="P190" s="22" t="s">
        <v>164</v>
      </c>
      <c r="Q190" s="22" t="s">
        <v>21</v>
      </c>
      <c r="R190" s="91">
        <f>R191</f>
        <v>4325.6000000000004</v>
      </c>
      <c r="S190" s="18"/>
    </row>
    <row r="191" spans="9:20" s="9" customFormat="1" ht="28.5" customHeight="1" x14ac:dyDescent="0.25">
      <c r="I191" s="115" t="s">
        <v>22</v>
      </c>
      <c r="J191" s="115"/>
      <c r="K191" s="115"/>
      <c r="L191" s="115"/>
      <c r="M191" s="25"/>
      <c r="N191" s="21">
        <v>887</v>
      </c>
      <c r="O191" s="22" t="s">
        <v>162</v>
      </c>
      <c r="P191" s="22" t="s">
        <v>164</v>
      </c>
      <c r="Q191" s="22" t="s">
        <v>23</v>
      </c>
      <c r="R191" s="93">
        <f>4160+165.6</f>
        <v>4325.6000000000004</v>
      </c>
      <c r="S191" s="18"/>
    </row>
    <row r="192" spans="9:20" s="34" customFormat="1" ht="32.25" customHeight="1" x14ac:dyDescent="0.25">
      <c r="I192" s="104" t="s">
        <v>165</v>
      </c>
      <c r="J192" s="104"/>
      <c r="K192" s="104"/>
      <c r="L192" s="104"/>
      <c r="M192" s="45"/>
      <c r="N192" s="15">
        <v>887</v>
      </c>
      <c r="O192" s="16" t="s">
        <v>166</v>
      </c>
      <c r="P192" s="16"/>
      <c r="Q192" s="16"/>
      <c r="R192" s="89">
        <f>R198+R201+R193</f>
        <v>2013.5</v>
      </c>
      <c r="S192" s="77"/>
      <c r="T192" s="78"/>
    </row>
    <row r="193" spans="9:20" s="34" customFormat="1" ht="27" customHeight="1" x14ac:dyDescent="0.25">
      <c r="I193" s="104" t="s">
        <v>167</v>
      </c>
      <c r="J193" s="104"/>
      <c r="K193" s="104"/>
      <c r="L193" s="104"/>
      <c r="M193" s="45"/>
      <c r="N193" s="15">
        <v>887</v>
      </c>
      <c r="O193" s="16" t="s">
        <v>168</v>
      </c>
      <c r="P193" s="16"/>
      <c r="Q193" s="16"/>
      <c r="R193" s="89">
        <f>R194</f>
        <v>296.60000000000002</v>
      </c>
      <c r="S193" s="77"/>
      <c r="T193" s="78"/>
    </row>
    <row r="194" spans="9:20" s="34" customFormat="1" ht="112.5" customHeight="1" x14ac:dyDescent="0.25">
      <c r="I194" s="130" t="s">
        <v>199</v>
      </c>
      <c r="J194" s="130"/>
      <c r="K194" s="130"/>
      <c r="L194" s="130"/>
      <c r="M194" s="27"/>
      <c r="N194" s="15">
        <v>887</v>
      </c>
      <c r="O194" s="16" t="s">
        <v>168</v>
      </c>
      <c r="P194" s="16" t="s">
        <v>169</v>
      </c>
      <c r="Q194" s="16"/>
      <c r="R194" s="89">
        <f>R195</f>
        <v>296.60000000000002</v>
      </c>
      <c r="S194" s="47"/>
      <c r="T194" s="78"/>
    </row>
    <row r="195" spans="9:20" s="34" customFormat="1" ht="21.75" customHeight="1" x14ac:dyDescent="0.25">
      <c r="I195" s="111" t="s">
        <v>170</v>
      </c>
      <c r="J195" s="111"/>
      <c r="K195" s="111"/>
      <c r="L195" s="111"/>
      <c r="M195" s="111"/>
      <c r="N195" s="21">
        <v>887</v>
      </c>
      <c r="O195" s="22" t="s">
        <v>168</v>
      </c>
      <c r="P195" s="22" t="s">
        <v>169</v>
      </c>
      <c r="Q195" s="22" t="s">
        <v>171</v>
      </c>
      <c r="R195" s="91">
        <f>R196</f>
        <v>296.60000000000002</v>
      </c>
      <c r="S195" s="47"/>
      <c r="T195" s="78"/>
    </row>
    <row r="196" spans="9:20" s="34" customFormat="1" ht="22.5" customHeight="1" x14ac:dyDescent="0.25">
      <c r="I196" s="111" t="s">
        <v>172</v>
      </c>
      <c r="J196" s="111"/>
      <c r="K196" s="111"/>
      <c r="L196" s="111"/>
      <c r="M196" s="111"/>
      <c r="N196" s="21">
        <v>887</v>
      </c>
      <c r="O196" s="22" t="s">
        <v>168</v>
      </c>
      <c r="P196" s="22" t="s">
        <v>169</v>
      </c>
      <c r="Q196" s="22" t="s">
        <v>173</v>
      </c>
      <c r="R196" s="91">
        <v>296.60000000000002</v>
      </c>
      <c r="S196" s="47"/>
      <c r="T196" s="78"/>
    </row>
    <row r="197" spans="9:20" s="34" customFormat="1" ht="24.75" customHeight="1" x14ac:dyDescent="0.25">
      <c r="I197" s="104" t="s">
        <v>174</v>
      </c>
      <c r="J197" s="104"/>
      <c r="K197" s="104"/>
      <c r="L197" s="104"/>
      <c r="M197" s="45"/>
      <c r="N197" s="15">
        <v>887</v>
      </c>
      <c r="O197" s="16" t="s">
        <v>175</v>
      </c>
      <c r="P197" s="16"/>
      <c r="Q197" s="16"/>
      <c r="R197" s="89">
        <f>R198</f>
        <v>1020.5</v>
      </c>
      <c r="S197" s="77"/>
      <c r="T197" s="78"/>
    </row>
    <row r="198" spans="9:20" s="34" customFormat="1" ht="154.5" customHeight="1" x14ac:dyDescent="0.25">
      <c r="I198" s="130" t="s">
        <v>200</v>
      </c>
      <c r="J198" s="130"/>
      <c r="K198" s="130"/>
      <c r="L198" s="130"/>
      <c r="M198" s="27"/>
      <c r="N198" s="15">
        <v>887</v>
      </c>
      <c r="O198" s="16" t="s">
        <v>175</v>
      </c>
      <c r="P198" s="16" t="s">
        <v>176</v>
      </c>
      <c r="Q198" s="16"/>
      <c r="R198" s="89">
        <f>R199</f>
        <v>1020.5</v>
      </c>
      <c r="S198" s="47"/>
      <c r="T198" s="78"/>
    </row>
    <row r="199" spans="9:20" s="34" customFormat="1" ht="21.75" customHeight="1" x14ac:dyDescent="0.25">
      <c r="I199" s="111" t="s">
        <v>170</v>
      </c>
      <c r="J199" s="111"/>
      <c r="K199" s="111"/>
      <c r="L199" s="111"/>
      <c r="M199" s="111"/>
      <c r="N199" s="21">
        <v>887</v>
      </c>
      <c r="O199" s="22" t="s">
        <v>175</v>
      </c>
      <c r="P199" s="22" t="s">
        <v>176</v>
      </c>
      <c r="Q199" s="22" t="s">
        <v>171</v>
      </c>
      <c r="R199" s="91">
        <f>R200</f>
        <v>1020.5</v>
      </c>
      <c r="S199" s="47"/>
      <c r="T199" s="78"/>
    </row>
    <row r="200" spans="9:20" s="34" customFormat="1" ht="22.5" customHeight="1" x14ac:dyDescent="0.25">
      <c r="I200" s="111" t="s">
        <v>172</v>
      </c>
      <c r="J200" s="111"/>
      <c r="K200" s="111"/>
      <c r="L200" s="111"/>
      <c r="M200" s="111"/>
      <c r="N200" s="21">
        <v>887</v>
      </c>
      <c r="O200" s="22" t="s">
        <v>175</v>
      </c>
      <c r="P200" s="22" t="s">
        <v>176</v>
      </c>
      <c r="Q200" s="22" t="s">
        <v>173</v>
      </c>
      <c r="R200" s="91">
        <v>1020.5</v>
      </c>
      <c r="S200" s="47"/>
      <c r="T200" s="78"/>
    </row>
    <row r="201" spans="9:20" s="34" customFormat="1" ht="26.25" customHeight="1" x14ac:dyDescent="0.25">
      <c r="I201" s="104" t="s">
        <v>177</v>
      </c>
      <c r="J201" s="104"/>
      <c r="K201" s="104"/>
      <c r="L201" s="104"/>
      <c r="M201" s="27"/>
      <c r="N201" s="15">
        <v>887</v>
      </c>
      <c r="O201" s="16" t="s">
        <v>178</v>
      </c>
      <c r="P201" s="16"/>
      <c r="Q201" s="16"/>
      <c r="R201" s="89">
        <f>R202+R205</f>
        <v>696.4</v>
      </c>
      <c r="S201" s="47"/>
      <c r="T201" s="78"/>
    </row>
    <row r="202" spans="9:20" s="9" customFormat="1" ht="58.5" customHeight="1" x14ac:dyDescent="0.25">
      <c r="I202" s="130" t="s">
        <v>179</v>
      </c>
      <c r="J202" s="130"/>
      <c r="K202" s="130"/>
      <c r="L202" s="130"/>
      <c r="M202" s="25"/>
      <c r="N202" s="15">
        <v>887</v>
      </c>
      <c r="O202" s="16" t="s">
        <v>178</v>
      </c>
      <c r="P202" s="16" t="s">
        <v>180</v>
      </c>
      <c r="Q202" s="22"/>
      <c r="R202" s="91">
        <f>R203</f>
        <v>498.4</v>
      </c>
      <c r="S202" s="18"/>
      <c r="T202" s="44"/>
    </row>
    <row r="203" spans="9:20" s="9" customFormat="1" ht="23.25" customHeight="1" x14ac:dyDescent="0.25">
      <c r="I203" s="111" t="s">
        <v>170</v>
      </c>
      <c r="J203" s="111"/>
      <c r="K203" s="111"/>
      <c r="L203" s="111"/>
      <c r="M203" s="111"/>
      <c r="N203" s="21">
        <v>887</v>
      </c>
      <c r="O203" s="22" t="s">
        <v>178</v>
      </c>
      <c r="P203" s="22" t="s">
        <v>180</v>
      </c>
      <c r="Q203" s="22" t="s">
        <v>171</v>
      </c>
      <c r="R203" s="91">
        <f>R204</f>
        <v>498.4</v>
      </c>
      <c r="S203" s="18"/>
      <c r="T203" s="44"/>
    </row>
    <row r="204" spans="9:20" s="9" customFormat="1" ht="26.25" customHeight="1" x14ac:dyDescent="0.25">
      <c r="I204" s="111" t="s">
        <v>172</v>
      </c>
      <c r="J204" s="111"/>
      <c r="K204" s="111"/>
      <c r="L204" s="111"/>
      <c r="M204" s="111"/>
      <c r="N204" s="21">
        <v>887</v>
      </c>
      <c r="O204" s="22" t="s">
        <v>178</v>
      </c>
      <c r="P204" s="22" t="s">
        <v>180</v>
      </c>
      <c r="Q204" s="22" t="s">
        <v>173</v>
      </c>
      <c r="R204" s="91">
        <v>498.4</v>
      </c>
      <c r="S204" s="18"/>
      <c r="T204" s="44"/>
    </row>
    <row r="205" spans="9:20" s="9" customFormat="1" ht="57.75" customHeight="1" x14ac:dyDescent="0.25">
      <c r="I205" s="130" t="s">
        <v>181</v>
      </c>
      <c r="J205" s="130"/>
      <c r="K205" s="130"/>
      <c r="L205" s="130"/>
      <c r="M205" s="25"/>
      <c r="N205" s="15">
        <v>887</v>
      </c>
      <c r="O205" s="16" t="s">
        <v>178</v>
      </c>
      <c r="P205" s="16" t="s">
        <v>182</v>
      </c>
      <c r="Q205" s="22"/>
      <c r="R205" s="91">
        <f>R206</f>
        <v>198</v>
      </c>
      <c r="S205" s="18"/>
      <c r="T205" s="44"/>
    </row>
    <row r="206" spans="9:20" s="9" customFormat="1" ht="20.25" customHeight="1" x14ac:dyDescent="0.25">
      <c r="I206" s="111" t="s">
        <v>170</v>
      </c>
      <c r="J206" s="111"/>
      <c r="K206" s="111"/>
      <c r="L206" s="111"/>
      <c r="M206" s="111"/>
      <c r="N206" s="21">
        <v>887</v>
      </c>
      <c r="O206" s="22" t="s">
        <v>178</v>
      </c>
      <c r="P206" s="22" t="s">
        <v>182</v>
      </c>
      <c r="Q206" s="22" t="s">
        <v>171</v>
      </c>
      <c r="R206" s="91">
        <f>R207</f>
        <v>198</v>
      </c>
      <c r="S206" s="18"/>
      <c r="T206" s="44"/>
    </row>
    <row r="207" spans="9:20" s="9" customFormat="1" ht="27" customHeight="1" x14ac:dyDescent="0.25">
      <c r="I207" s="111" t="s">
        <v>183</v>
      </c>
      <c r="J207" s="111"/>
      <c r="K207" s="111"/>
      <c r="L207" s="111"/>
      <c r="M207" s="111"/>
      <c r="N207" s="21">
        <v>887</v>
      </c>
      <c r="O207" s="22" t="s">
        <v>178</v>
      </c>
      <c r="P207" s="22" t="s">
        <v>182</v>
      </c>
      <c r="Q207" s="22" t="s">
        <v>184</v>
      </c>
      <c r="R207" s="91">
        <v>198</v>
      </c>
      <c r="S207" s="18"/>
      <c r="T207" s="44"/>
    </row>
    <row r="208" spans="9:20" s="9" customFormat="1" ht="26.25" customHeight="1" x14ac:dyDescent="0.25">
      <c r="I208" s="104" t="s">
        <v>185</v>
      </c>
      <c r="J208" s="104"/>
      <c r="K208" s="104"/>
      <c r="L208" s="104"/>
      <c r="M208" s="104"/>
      <c r="N208" s="15">
        <v>887</v>
      </c>
      <c r="O208" s="16" t="s">
        <v>186</v>
      </c>
      <c r="P208" s="16"/>
      <c r="Q208" s="16"/>
      <c r="R208" s="89">
        <f>R209</f>
        <v>361</v>
      </c>
      <c r="S208" s="18"/>
      <c r="T208" s="44"/>
    </row>
    <row r="209" spans="1:20" s="9" customFormat="1" ht="24" customHeight="1" x14ac:dyDescent="0.25">
      <c r="I209" s="136" t="s">
        <v>187</v>
      </c>
      <c r="J209" s="136"/>
      <c r="K209" s="136"/>
      <c r="L209" s="136"/>
      <c r="M209" s="136"/>
      <c r="N209" s="15">
        <v>887</v>
      </c>
      <c r="O209" s="16" t="s">
        <v>188</v>
      </c>
      <c r="P209" s="16" t="s">
        <v>189</v>
      </c>
      <c r="Q209" s="16"/>
      <c r="R209" s="89">
        <f>R210</f>
        <v>361</v>
      </c>
      <c r="S209" s="18"/>
      <c r="T209" s="44"/>
    </row>
    <row r="210" spans="1:20" s="9" customFormat="1" ht="123.75" customHeight="1" x14ac:dyDescent="0.25">
      <c r="I210" s="133" t="s">
        <v>190</v>
      </c>
      <c r="J210" s="133"/>
      <c r="K210" s="133"/>
      <c r="L210" s="133"/>
      <c r="M210" s="63"/>
      <c r="N210" s="21">
        <v>887</v>
      </c>
      <c r="O210" s="22" t="s">
        <v>188</v>
      </c>
      <c r="P210" s="22" t="s">
        <v>189</v>
      </c>
      <c r="Q210" s="22"/>
      <c r="R210" s="91">
        <f>R211</f>
        <v>361</v>
      </c>
      <c r="S210" s="18"/>
      <c r="T210" s="44"/>
    </row>
    <row r="211" spans="1:20" s="9" customFormat="1" ht="29.25" customHeight="1" x14ac:dyDescent="0.25">
      <c r="I211" s="114" t="s">
        <v>19</v>
      </c>
      <c r="J211" s="114"/>
      <c r="K211" s="114"/>
      <c r="L211" s="114"/>
      <c r="M211" s="114"/>
      <c r="N211" s="21">
        <v>887</v>
      </c>
      <c r="O211" s="22" t="s">
        <v>188</v>
      </c>
      <c r="P211" s="22" t="s">
        <v>189</v>
      </c>
      <c r="Q211" s="22" t="s">
        <v>21</v>
      </c>
      <c r="R211" s="23">
        <f>R212</f>
        <v>361</v>
      </c>
      <c r="S211" s="18"/>
      <c r="T211" s="44"/>
    </row>
    <row r="212" spans="1:20" s="9" customFormat="1" ht="30" customHeight="1" x14ac:dyDescent="0.25">
      <c r="I212" s="115" t="s">
        <v>22</v>
      </c>
      <c r="J212" s="115"/>
      <c r="K212" s="115"/>
      <c r="L212" s="115"/>
      <c r="M212" s="79"/>
      <c r="N212" s="21">
        <v>887</v>
      </c>
      <c r="O212" s="22" t="s">
        <v>188</v>
      </c>
      <c r="P212" s="22" t="s">
        <v>189</v>
      </c>
      <c r="Q212" s="22" t="s">
        <v>23</v>
      </c>
      <c r="R212" s="95">
        <v>361</v>
      </c>
      <c r="S212" s="18"/>
      <c r="T212" s="44"/>
    </row>
    <row r="213" spans="1:20" s="34" customFormat="1" ht="50.25" hidden="1" customHeight="1" x14ac:dyDescent="0.25">
      <c r="I213" s="104" t="s">
        <v>191</v>
      </c>
      <c r="J213" s="104"/>
      <c r="K213" s="104"/>
      <c r="L213" s="104"/>
      <c r="M213" s="45"/>
      <c r="N213" s="15">
        <v>956</v>
      </c>
      <c r="O213" s="16"/>
      <c r="P213" s="28"/>
      <c r="Q213" s="28"/>
      <c r="R213" s="58"/>
      <c r="S213" s="47"/>
    </row>
    <row r="214" spans="1:20" s="9" customFormat="1" ht="24.75" hidden="1" customHeight="1" x14ac:dyDescent="0.25">
      <c r="I214" s="104" t="s">
        <v>9</v>
      </c>
      <c r="J214" s="104"/>
      <c r="K214" s="104"/>
      <c r="L214" s="104"/>
      <c r="M214" s="104"/>
      <c r="N214" s="15">
        <v>956</v>
      </c>
      <c r="O214" s="11" t="s">
        <v>10</v>
      </c>
      <c r="P214" s="16"/>
      <c r="Q214" s="11"/>
      <c r="R214" s="58">
        <f>R215+R237</f>
        <v>0</v>
      </c>
      <c r="S214" s="33"/>
    </row>
    <row r="215" spans="1:20" s="9" customFormat="1" ht="38.25" hidden="1" customHeight="1" x14ac:dyDescent="0.25">
      <c r="I215" s="104" t="s">
        <v>192</v>
      </c>
      <c r="J215" s="104"/>
      <c r="K215" s="104"/>
      <c r="L215" s="104"/>
      <c r="M215" s="104"/>
      <c r="N215" s="15">
        <v>956</v>
      </c>
      <c r="O215" s="16" t="s">
        <v>193</v>
      </c>
      <c r="P215" s="28"/>
      <c r="Q215" s="28"/>
      <c r="R215" s="58">
        <f>R219+R216</f>
        <v>0</v>
      </c>
      <c r="S215" s="18"/>
    </row>
    <row r="216" spans="1:20" s="9" customFormat="1" ht="28.5" hidden="1" customHeight="1" x14ac:dyDescent="0.25">
      <c r="I216" s="138" t="s">
        <v>194</v>
      </c>
      <c r="J216" s="138"/>
      <c r="K216" s="138"/>
      <c r="L216" s="138"/>
      <c r="M216" s="45"/>
      <c r="N216" s="21">
        <v>956</v>
      </c>
      <c r="O216" s="22" t="s">
        <v>193</v>
      </c>
      <c r="P216" s="22" t="s">
        <v>195</v>
      </c>
      <c r="Q216" s="22"/>
      <c r="R216" s="59">
        <f>R217</f>
        <v>0</v>
      </c>
      <c r="S216" s="80"/>
    </row>
    <row r="217" spans="1:20" s="9" customFormat="1" ht="31.5" hidden="1" customHeight="1" x14ac:dyDescent="0.25">
      <c r="I217" s="111" t="s">
        <v>19</v>
      </c>
      <c r="J217" s="111"/>
      <c r="K217" s="111"/>
      <c r="L217" s="111"/>
      <c r="M217" s="111"/>
      <c r="N217" s="21">
        <v>956</v>
      </c>
      <c r="O217" s="22" t="s">
        <v>193</v>
      </c>
      <c r="P217" s="22" t="s">
        <v>195</v>
      </c>
      <c r="Q217" s="22" t="s">
        <v>21</v>
      </c>
      <c r="R217" s="59">
        <f>R218</f>
        <v>0</v>
      </c>
      <c r="S217" s="18"/>
    </row>
    <row r="218" spans="1:20" s="9" customFormat="1" ht="30.75" hidden="1" customHeight="1" x14ac:dyDescent="0.25">
      <c r="I218" s="111" t="s">
        <v>22</v>
      </c>
      <c r="J218" s="111"/>
      <c r="K218" s="111"/>
      <c r="L218" s="111"/>
      <c r="M218" s="111"/>
      <c r="N218" s="21">
        <v>956</v>
      </c>
      <c r="O218" s="22" t="s">
        <v>193</v>
      </c>
      <c r="P218" s="22" t="s">
        <v>195</v>
      </c>
      <c r="Q218" s="22" t="s">
        <v>23</v>
      </c>
      <c r="R218" s="59"/>
      <c r="S218" s="18"/>
    </row>
    <row r="219" spans="1:20" s="9" customFormat="1" ht="30.75" hidden="1" customHeight="1" x14ac:dyDescent="0.25">
      <c r="I219" s="138" t="s">
        <v>196</v>
      </c>
      <c r="J219" s="138"/>
      <c r="K219" s="138"/>
      <c r="L219" s="138"/>
      <c r="M219" s="25"/>
      <c r="N219" s="21">
        <v>956</v>
      </c>
      <c r="O219" s="22" t="s">
        <v>193</v>
      </c>
      <c r="P219" s="29" t="s">
        <v>197</v>
      </c>
      <c r="Q219" s="29"/>
      <c r="R219" s="59">
        <f>R220</f>
        <v>0</v>
      </c>
      <c r="S219" s="18"/>
    </row>
    <row r="220" spans="1:20" s="9" customFormat="1" ht="73.5" hidden="1" customHeight="1" x14ac:dyDescent="0.25">
      <c r="I220" s="111" t="s">
        <v>28</v>
      </c>
      <c r="J220" s="111"/>
      <c r="K220" s="111"/>
      <c r="L220" s="111"/>
      <c r="M220" s="111"/>
      <c r="N220" s="21">
        <v>956</v>
      </c>
      <c r="O220" s="22" t="s">
        <v>193</v>
      </c>
      <c r="P220" s="22" t="s">
        <v>197</v>
      </c>
      <c r="Q220" s="29" t="s">
        <v>16</v>
      </c>
      <c r="R220" s="59">
        <f>R221</f>
        <v>0</v>
      </c>
      <c r="S220" s="18"/>
    </row>
    <row r="221" spans="1:20" s="9" customFormat="1" ht="36" hidden="1" customHeight="1" x14ac:dyDescent="0.25">
      <c r="I221" s="111" t="s">
        <v>29</v>
      </c>
      <c r="J221" s="111"/>
      <c r="K221" s="111"/>
      <c r="L221" s="111"/>
      <c r="M221" s="111"/>
      <c r="N221" s="21">
        <v>956</v>
      </c>
      <c r="O221" s="22" t="s">
        <v>193</v>
      </c>
      <c r="P221" s="22" t="s">
        <v>197</v>
      </c>
      <c r="Q221" s="29" t="s">
        <v>18</v>
      </c>
      <c r="R221" s="59"/>
      <c r="S221" s="18"/>
    </row>
    <row r="222" spans="1:20" s="34" customFormat="1" ht="24" customHeight="1" x14ac:dyDescent="0.25">
      <c r="A222" s="16"/>
      <c r="B222" s="16"/>
      <c r="C222" s="16"/>
      <c r="D222" s="16"/>
      <c r="E222" s="16"/>
      <c r="F222" s="16"/>
      <c r="G222" s="16"/>
      <c r="H222" s="81"/>
      <c r="I222" s="137" t="s">
        <v>198</v>
      </c>
      <c r="J222" s="137"/>
      <c r="K222" s="137"/>
      <c r="L222" s="137"/>
      <c r="M222" s="82"/>
      <c r="N222" s="83"/>
      <c r="O222" s="83"/>
      <c r="P222" s="83"/>
      <c r="Q222" s="83"/>
      <c r="R222" s="84">
        <f>R28+R7+R213</f>
        <v>66244.5</v>
      </c>
      <c r="S222" s="77"/>
      <c r="T222" s="92"/>
    </row>
    <row r="223" spans="1:20" s="85" customFormat="1" ht="15.6" x14ac:dyDescent="0.3">
      <c r="I223" s="86"/>
      <c r="J223" s="86"/>
      <c r="K223" s="86"/>
      <c r="L223" s="86"/>
      <c r="R223" s="87"/>
      <c r="S223" s="88"/>
    </row>
    <row r="224" spans="1:20" s="85" customFormat="1" ht="15.6" x14ac:dyDescent="0.3">
      <c r="I224" s="86"/>
      <c r="J224" s="86"/>
      <c r="K224" s="86"/>
      <c r="L224" s="86"/>
      <c r="R224" s="87"/>
      <c r="S224" s="88"/>
    </row>
  </sheetData>
  <sheetProtection selectLockedCells="1" selectUnlockedCells="1"/>
  <mergeCells count="213">
    <mergeCell ref="I220:M220"/>
    <mergeCell ref="I221:M221"/>
    <mergeCell ref="I222:L222"/>
    <mergeCell ref="I214:M214"/>
    <mergeCell ref="I215:M215"/>
    <mergeCell ref="I216:L216"/>
    <mergeCell ref="I217:M217"/>
    <mergeCell ref="I218:M218"/>
    <mergeCell ref="I219:L219"/>
    <mergeCell ref="I208:M208"/>
    <mergeCell ref="I209:M209"/>
    <mergeCell ref="I210:L210"/>
    <mergeCell ref="I211:M211"/>
    <mergeCell ref="I212:L212"/>
    <mergeCell ref="I213:L213"/>
    <mergeCell ref="I202:L202"/>
    <mergeCell ref="I203:M203"/>
    <mergeCell ref="I204:M204"/>
    <mergeCell ref="I205:L205"/>
    <mergeCell ref="I206:M206"/>
    <mergeCell ref="I207:M207"/>
    <mergeCell ref="I196:M196"/>
    <mergeCell ref="I197:L197"/>
    <mergeCell ref="I198:L198"/>
    <mergeCell ref="I199:M199"/>
    <mergeCell ref="I200:M200"/>
    <mergeCell ref="I201:L201"/>
    <mergeCell ref="I190:M190"/>
    <mergeCell ref="I191:L191"/>
    <mergeCell ref="I192:L192"/>
    <mergeCell ref="I193:L193"/>
    <mergeCell ref="I194:L194"/>
    <mergeCell ref="I195:M195"/>
    <mergeCell ref="I175:L175"/>
    <mergeCell ref="I176:L176"/>
    <mergeCell ref="I177:L177"/>
    <mergeCell ref="I187:M187"/>
    <mergeCell ref="I188:M188"/>
    <mergeCell ref="I189:M189"/>
    <mergeCell ref="I169:M169"/>
    <mergeCell ref="I170:L170"/>
    <mergeCell ref="I171:L171"/>
    <mergeCell ref="I172:L172"/>
    <mergeCell ref="I173:L173"/>
    <mergeCell ref="I174:L174"/>
    <mergeCell ref="I163:M163"/>
    <mergeCell ref="I164:M164"/>
    <mergeCell ref="I165:M165"/>
    <mergeCell ref="I166:M166"/>
    <mergeCell ref="I167:M167"/>
    <mergeCell ref="I168:L168"/>
    <mergeCell ref="I157:L157"/>
    <mergeCell ref="I158:L158"/>
    <mergeCell ref="I159:M159"/>
    <mergeCell ref="I160:L160"/>
    <mergeCell ref="I161:L161"/>
    <mergeCell ref="I162:L162"/>
    <mergeCell ref="I151:L151"/>
    <mergeCell ref="I152:M152"/>
    <mergeCell ref="I153:L153"/>
    <mergeCell ref="I154:L154"/>
    <mergeCell ref="I155:M155"/>
    <mergeCell ref="I156:L156"/>
    <mergeCell ref="I145:L145"/>
    <mergeCell ref="I146:L146"/>
    <mergeCell ref="I147:L147"/>
    <mergeCell ref="I148:L148"/>
    <mergeCell ref="I149:L149"/>
    <mergeCell ref="I150:M150"/>
    <mergeCell ref="I139:L139"/>
    <mergeCell ref="I140:L140"/>
    <mergeCell ref="I141:L141"/>
    <mergeCell ref="I142:L142"/>
    <mergeCell ref="I143:L143"/>
    <mergeCell ref="I144:L144"/>
    <mergeCell ref="I133:L133"/>
    <mergeCell ref="I134:L134"/>
    <mergeCell ref="I135:L135"/>
    <mergeCell ref="I136:L136"/>
    <mergeCell ref="I137:L137"/>
    <mergeCell ref="I138:L138"/>
    <mergeCell ref="I127:L127"/>
    <mergeCell ref="I128:L128"/>
    <mergeCell ref="I129:L129"/>
    <mergeCell ref="I130:L130"/>
    <mergeCell ref="I131:L131"/>
    <mergeCell ref="I132:L132"/>
    <mergeCell ref="I121:L121"/>
    <mergeCell ref="I122:L122"/>
    <mergeCell ref="I123:L123"/>
    <mergeCell ref="I124:L124"/>
    <mergeCell ref="I125:L125"/>
    <mergeCell ref="I126:L126"/>
    <mergeCell ref="I115:L115"/>
    <mergeCell ref="I116:L116"/>
    <mergeCell ref="I117:M117"/>
    <mergeCell ref="I118:L118"/>
    <mergeCell ref="I119:L119"/>
    <mergeCell ref="I120:M120"/>
    <mergeCell ref="I109:L109"/>
    <mergeCell ref="I110:L110"/>
    <mergeCell ref="I111:M111"/>
    <mergeCell ref="I112:L112"/>
    <mergeCell ref="I113:M113"/>
    <mergeCell ref="I114:L114"/>
    <mergeCell ref="I103:L103"/>
    <mergeCell ref="I104:L104"/>
    <mergeCell ref="I105:M105"/>
    <mergeCell ref="I106:L106"/>
    <mergeCell ref="I107:L107"/>
    <mergeCell ref="I108:M108"/>
    <mergeCell ref="I97:M97"/>
    <mergeCell ref="I98:L98"/>
    <mergeCell ref="I99:L99"/>
    <mergeCell ref="I100:L100"/>
    <mergeCell ref="I101:L101"/>
    <mergeCell ref="I102:L102"/>
    <mergeCell ref="I91:L91"/>
    <mergeCell ref="I92:L92"/>
    <mergeCell ref="I93:L93"/>
    <mergeCell ref="I94:L94"/>
    <mergeCell ref="I95:L95"/>
    <mergeCell ref="I96:M96"/>
    <mergeCell ref="I85:L85"/>
    <mergeCell ref="I86:L86"/>
    <mergeCell ref="I87:L87"/>
    <mergeCell ref="I88:L88"/>
    <mergeCell ref="I89:L89"/>
    <mergeCell ref="I90:L90"/>
    <mergeCell ref="I79:L79"/>
    <mergeCell ref="I80:L80"/>
    <mergeCell ref="I81:L81"/>
    <mergeCell ref="I82:L82"/>
    <mergeCell ref="I83:L83"/>
    <mergeCell ref="I84:L84"/>
    <mergeCell ref="I73:L73"/>
    <mergeCell ref="I74:L74"/>
    <mergeCell ref="I75:L75"/>
    <mergeCell ref="I76:L76"/>
    <mergeCell ref="I77:L77"/>
    <mergeCell ref="I78:L78"/>
    <mergeCell ref="I67:M67"/>
    <mergeCell ref="I68:L68"/>
    <mergeCell ref="I69:L69"/>
    <mergeCell ref="I70:L70"/>
    <mergeCell ref="I71:L71"/>
    <mergeCell ref="I72:L72"/>
    <mergeCell ref="I61:L61"/>
    <mergeCell ref="I62:L62"/>
    <mergeCell ref="I63:L63"/>
    <mergeCell ref="I64:M64"/>
    <mergeCell ref="I65:L65"/>
    <mergeCell ref="I66:L66"/>
    <mergeCell ref="I55:L55"/>
    <mergeCell ref="I56:L56"/>
    <mergeCell ref="I57:L57"/>
    <mergeCell ref="I58:L58"/>
    <mergeCell ref="I59:L59"/>
    <mergeCell ref="I60:L60"/>
    <mergeCell ref="I49:L49"/>
    <mergeCell ref="I50:L50"/>
    <mergeCell ref="I51:M51"/>
    <mergeCell ref="I52:M52"/>
    <mergeCell ref="I53:L53"/>
    <mergeCell ref="I54:L54"/>
    <mergeCell ref="I43:L43"/>
    <mergeCell ref="I44:L44"/>
    <mergeCell ref="I45:L45"/>
    <mergeCell ref="I46:M46"/>
    <mergeCell ref="I47:L47"/>
    <mergeCell ref="I48:M48"/>
    <mergeCell ref="I37:L37"/>
    <mergeCell ref="I38:L38"/>
    <mergeCell ref="I39:L39"/>
    <mergeCell ref="I40:L40"/>
    <mergeCell ref="I41:L41"/>
    <mergeCell ref="I42:L42"/>
    <mergeCell ref="I31:M31"/>
    <mergeCell ref="I32:M32"/>
    <mergeCell ref="I33:L33"/>
    <mergeCell ref="I34:L34"/>
    <mergeCell ref="I35:L35"/>
    <mergeCell ref="I36:L36"/>
    <mergeCell ref="I25:M25"/>
    <mergeCell ref="I26:M26"/>
    <mergeCell ref="I27:L27"/>
    <mergeCell ref="I28:L28"/>
    <mergeCell ref="I29:M29"/>
    <mergeCell ref="I30:L30"/>
    <mergeCell ref="I19:M19"/>
    <mergeCell ref="I20:M20"/>
    <mergeCell ref="I21:M21"/>
    <mergeCell ref="I22:M22"/>
    <mergeCell ref="I23:M23"/>
    <mergeCell ref="I24:M24"/>
    <mergeCell ref="I13:M13"/>
    <mergeCell ref="I14:L14"/>
    <mergeCell ref="I15:L15"/>
    <mergeCell ref="I16:M16"/>
    <mergeCell ref="I17:M17"/>
    <mergeCell ref="I18:L18"/>
    <mergeCell ref="I7:M7"/>
    <mergeCell ref="I8:M8"/>
    <mergeCell ref="I9:M9"/>
    <mergeCell ref="I10:M10"/>
    <mergeCell ref="I11:M11"/>
    <mergeCell ref="I12:L12"/>
    <mergeCell ref="A1:R1"/>
    <mergeCell ref="A2:R2"/>
    <mergeCell ref="I3:R3"/>
    <mergeCell ref="I4:R4"/>
    <mergeCell ref="I5:R5"/>
    <mergeCell ref="I6:M6"/>
  </mergeCells>
  <pageMargins left="0.19652777777777777" right="0" top="0.19652777777777777" bottom="0.19652777777777777" header="0.51180555555555551" footer="0.51180555555555551"/>
  <pageSetup paperSize="9" scale="95" firstPageNumber="0" orientation="portrait" r:id="rId1"/>
  <headerFooter alignWithMargins="0"/>
  <rowBreaks count="8" manualBreakCount="8">
    <brk id="22" min="8" max="17" man="1"/>
    <brk id="49" max="16383" man="1"/>
    <brk id="75" max="16383" man="1"/>
    <brk id="98" max="16383" man="1"/>
    <brk id="128" max="16383" man="1"/>
    <brk id="151" max="16383" man="1"/>
    <brk id="170" max="16383" man="1"/>
    <brk id="1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2022г</vt:lpstr>
      <vt:lpstr>Лист2</vt:lpstr>
      <vt:lpstr>Лист3</vt:lpstr>
      <vt:lpstr>'2022г'!Excel_BuiltIn_Print_Area</vt:lpstr>
      <vt:lpstr>'2022г'!Область_печати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2022-04-14T06:56:55Z</cp:lastPrinted>
  <dcterms:created xsi:type="dcterms:W3CDTF">2022-04-15T11:51:22Z</dcterms:created>
  <dcterms:modified xsi:type="dcterms:W3CDTF">2022-04-15T11:51:22Z</dcterms:modified>
</cp:coreProperties>
</file>