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4CE9E6C-D03C-44EA-9E55-D2E0CBBBBACC}" xr6:coauthVersionLast="45" xr6:coauthVersionMax="45" xr10:uidLastSave="{00000000-0000-0000-0000-000000000000}"/>
  <bookViews>
    <workbookView xWindow="2544" yWindow="2544" windowWidth="17220" windowHeight="8700" tabRatio="500"/>
  </bookViews>
  <sheets>
    <sheet name="2022 " sheetId="5" r:id="rId1"/>
  </sheets>
  <definedNames>
    <definedName name="Excel_BuiltIn_Print_Area" localSheetId="0">'2022 '!$I$1:$Q$234</definedName>
    <definedName name="_xlnm.Print_Area" localSheetId="0">'2022 '!$A$1:$Q$234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5" i="5" l="1"/>
  <c r="Q150" i="5"/>
  <c r="Q149" i="5"/>
  <c r="Q148" i="5"/>
  <c r="Q171" i="5"/>
  <c r="Q60" i="5"/>
  <c r="Q108" i="5"/>
  <c r="Q146" i="5"/>
  <c r="Q143" i="5"/>
  <c r="Q175" i="5"/>
  <c r="Q174" i="5"/>
  <c r="Q177" i="5"/>
  <c r="Q176" i="5"/>
  <c r="Q173" i="5"/>
  <c r="Q172" i="5"/>
  <c r="Q144" i="5"/>
  <c r="Q160" i="5"/>
  <c r="Q159" i="5"/>
  <c r="Q158" i="5"/>
  <c r="Q107" i="5"/>
  <c r="Q106" i="5"/>
  <c r="Q105" i="5"/>
  <c r="Q104" i="5"/>
  <c r="Q114" i="5"/>
  <c r="Q113" i="5"/>
  <c r="Q112" i="5"/>
  <c r="Q133" i="5"/>
  <c r="Q132" i="5"/>
  <c r="Q131" i="5"/>
  <c r="Q153" i="5"/>
  <c r="Q152" i="5"/>
  <c r="Q151" i="5"/>
  <c r="Q232" i="5"/>
  <c r="Q231" i="5"/>
  <c r="Q229" i="5"/>
  <c r="Q228" i="5"/>
  <c r="Q227" i="5"/>
  <c r="Q226" i="5"/>
  <c r="Q224" i="5"/>
  <c r="Q223" i="5"/>
  <c r="Q221" i="5"/>
  <c r="Q220" i="5"/>
  <c r="Q219" i="5"/>
  <c r="Q218" i="5"/>
  <c r="Q216" i="5"/>
  <c r="Q215" i="5"/>
  <c r="Q214" i="5"/>
  <c r="Q213" i="5"/>
  <c r="Q211" i="5"/>
  <c r="Q210" i="5"/>
  <c r="Q206" i="5"/>
  <c r="Q208" i="5"/>
  <c r="Q207" i="5"/>
  <c r="Q204" i="5"/>
  <c r="Q203" i="5"/>
  <c r="Q200" i="5"/>
  <c r="Q199" i="5"/>
  <c r="Q198" i="5"/>
  <c r="Q196" i="5"/>
  <c r="Q195" i="5"/>
  <c r="Q194" i="5"/>
  <c r="Q193" i="5"/>
  <c r="Q192" i="5"/>
  <c r="Q185" i="5"/>
  <c r="Q184" i="5"/>
  <c r="Q182" i="5"/>
  <c r="Q181" i="5"/>
  <c r="Q180" i="5"/>
  <c r="Q178" i="5"/>
  <c r="Q170" i="5"/>
  <c r="Q168" i="5"/>
  <c r="Q169" i="5"/>
  <c r="Q165" i="5"/>
  <c r="Q164" i="5"/>
  <c r="Q162" i="5"/>
  <c r="Q161" i="5"/>
  <c r="Q157" i="5"/>
  <c r="Q156" i="5"/>
  <c r="Q155" i="5"/>
  <c r="Q140" i="5"/>
  <c r="Q139" i="5"/>
  <c r="Q135" i="5"/>
  <c r="Q134" i="5"/>
  <c r="Q129" i="5"/>
  <c r="Q128" i="5"/>
  <c r="Q127" i="5"/>
  <c r="Q125" i="5"/>
  <c r="Q124" i="5"/>
  <c r="Q122" i="5"/>
  <c r="Q121" i="5"/>
  <c r="Q119" i="5"/>
  <c r="Q118" i="5"/>
  <c r="Q116" i="5"/>
  <c r="Q115" i="5"/>
  <c r="Q111" i="5"/>
  <c r="Q100" i="5"/>
  <c r="Q99" i="5"/>
  <c r="Q98" i="5"/>
  <c r="Q97" i="5"/>
  <c r="Q95" i="5"/>
  <c r="Q94" i="5"/>
  <c r="Q92" i="5"/>
  <c r="Q91" i="5"/>
  <c r="Q89" i="5"/>
  <c r="Q88" i="5"/>
  <c r="Q86" i="5"/>
  <c r="Q85" i="5"/>
  <c r="Q83" i="5"/>
  <c r="Q82" i="5"/>
  <c r="Q80" i="5"/>
  <c r="Q79" i="5"/>
  <c r="Q77" i="5"/>
  <c r="Q76" i="5"/>
  <c r="Q74" i="5"/>
  <c r="Q73" i="5"/>
  <c r="Q67" i="5"/>
  <c r="Q66" i="5"/>
  <c r="Q64" i="5"/>
  <c r="Q63" i="5"/>
  <c r="Q62" i="5"/>
  <c r="Q59" i="5"/>
  <c r="Q58" i="5"/>
  <c r="Q56" i="5"/>
  <c r="Q55" i="5"/>
  <c r="Q54" i="5"/>
  <c r="Q51" i="5"/>
  <c r="Q50" i="5"/>
  <c r="Q48" i="5"/>
  <c r="Q46" i="5"/>
  <c r="Q45" i="5"/>
  <c r="Q44" i="5"/>
  <c r="Q43" i="5"/>
  <c r="Q41" i="5"/>
  <c r="Q38" i="5"/>
  <c r="Q39" i="5"/>
  <c r="Q36" i="5"/>
  <c r="Q35" i="5"/>
  <c r="Q33" i="5"/>
  <c r="Q31" i="5"/>
  <c r="Q30" i="5"/>
  <c r="Q27" i="5"/>
  <c r="Q26" i="5"/>
  <c r="Q23" i="5"/>
  <c r="Q22" i="5"/>
  <c r="Q21" i="5"/>
  <c r="Q20" i="5"/>
  <c r="Q19" i="5"/>
  <c r="Q17" i="5"/>
  <c r="Q13" i="5"/>
  <c r="Q11" i="5"/>
  <c r="Q10" i="5"/>
  <c r="Q9" i="5"/>
  <c r="Q72" i="5"/>
  <c r="Q61" i="5"/>
  <c r="Q154" i="5"/>
  <c r="Q110" i="5"/>
  <c r="Q109" i="5"/>
  <c r="Q142" i="5"/>
  <c r="Q8" i="5"/>
  <c r="Q29" i="5"/>
  <c r="Q197" i="5"/>
  <c r="Q202" i="5"/>
  <c r="Q167" i="5"/>
  <c r="Q16" i="5"/>
  <c r="Q15" i="5"/>
  <c r="Q25" i="5"/>
  <c r="Q7" i="5"/>
  <c r="Q234" i="5"/>
</calcChain>
</file>

<file path=xl/sharedStrings.xml><?xml version="1.0" encoding="utf-8"?>
<sst xmlns="http://schemas.openxmlformats.org/spreadsheetml/2006/main" count="755" uniqueCount="217">
  <si>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</si>
  <si>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</si>
  <si>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</si>
  <si>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</si>
  <si>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</si>
  <si>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</si>
  <si>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Муниципальный Совет муниципального образования поселок Репино  (931)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</si>
  <si>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</si>
  <si>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</si>
  <si>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</si>
  <si>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</si>
  <si>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</si>
  <si>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</si>
  <si>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</si>
  <si>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</si>
  <si>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</si>
  <si>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</si>
  <si>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</si>
  <si>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</si>
  <si>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</si>
  <si>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</si>
  <si>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</si>
  <si>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</si>
  <si>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</si>
  <si>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</si>
  <si>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</si>
  <si>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</si>
  <si>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</si>
  <si>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</si>
  <si>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</si>
  <si>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</si>
  <si>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Местная администрация муниципального образования поселок Репино (887)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</si>
  <si>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</si>
  <si>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</si>
  <si>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</si>
  <si>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</si>
  <si>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</si>
  <si>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</si>
  <si>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</si>
  <si>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002 05 00</t>
  </si>
  <si>
    <t>Закупка товаров,работ и услуг для государственных (муниципальных) нужд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</si>
  <si>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</si>
  <si>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</si>
  <si>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</si>
  <si>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</si>
  <si>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</si>
  <si>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</si>
  <si>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</si>
  <si>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</si>
  <si>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</si>
  <si>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</si>
  <si>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</si>
  <si>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</si>
  <si>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</si>
  <si>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</si>
  <si>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</si>
  <si>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</si>
  <si>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</si>
  <si>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</si>
  <si>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</si>
  <si>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</si>
  <si>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</si>
  <si>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</si>
  <si>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</si>
  <si>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</si>
  <si>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</si>
  <si>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</si>
  <si>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</si>
  <si>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</si>
  <si>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</si>
  <si>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</si>
  <si>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</si>
  <si>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</si>
  <si>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</si>
  <si>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</si>
  <si>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79500 00531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</si>
  <si>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</si>
  <si>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</si>
  <si>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79500 00591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</si>
  <si>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</si>
  <si>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</si>
  <si>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</si>
  <si>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</si>
  <si>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</si>
  <si>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</si>
  <si>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</si>
  <si>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</si>
  <si>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</si>
  <si>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</si>
  <si>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</si>
  <si>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</si>
  <si>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</si>
  <si>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</si>
  <si>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</si>
  <si>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</si>
  <si>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</si>
  <si>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</si>
  <si>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</si>
  <si>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</si>
  <si>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</si>
  <si>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</si>
  <si>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</si>
  <si>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</si>
  <si>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</si>
  <si>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</si>
  <si>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</si>
  <si>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</si>
  <si>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</si>
  <si>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</si>
  <si>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</si>
  <si>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</si>
  <si>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</si>
  <si>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</si>
  <si>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</si>
  <si>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</si>
  <si>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</si>
  <si>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</si>
  <si>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</si>
  <si>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</si>
  <si>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</si>
  <si>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</si>
  <si>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</si>
  <si>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60000 00151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</si>
  <si>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</si>
  <si>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</si>
  <si>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</si>
  <si>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</si>
  <si>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</si>
  <si>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</si>
  <si>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</si>
  <si>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</si>
  <si>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</si>
  <si>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</si>
  <si>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</si>
  <si>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</si>
  <si>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</si>
  <si>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</si>
  <si>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</si>
  <si>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</si>
  <si>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</si>
  <si>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</si>
  <si>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</si>
  <si>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</si>
  <si>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</si>
  <si>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</si>
  <si>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</si>
  <si>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</si>
  <si>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</si>
  <si>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</si>
  <si>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</si>
  <si>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</si>
  <si>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</si>
  <si>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</si>
  <si>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</si>
  <si>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</si>
  <si>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</si>
  <si>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</si>
  <si>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</si>
  <si>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</si>
  <si>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</si>
  <si>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</si>
  <si>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</si>
  <si>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</si>
  <si>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</si>
  <si>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</si>
  <si>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</si>
  <si>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</si>
  <si>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</si>
  <si>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</si>
  <si>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</si>
  <si>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</si>
  <si>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</si>
  <si>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</si>
  <si>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</si>
  <si>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</si>
  <si>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Социальные обеспечение и иные выплаты гнаселению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</si>
  <si>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</si>
  <si>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</si>
  <si>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</si>
  <si>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</si>
  <si>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</si>
  <si>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</si>
  <si>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</si>
  <si>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</si>
  <si>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Избирательная комиссия муниципального образования поселок Репино (956)</t>
  </si>
  <si>
    <t>0000</t>
  </si>
  <si>
    <t>000 00 00</t>
  </si>
  <si>
    <t>Расходы на обеспечение проведения выборов и референдумов</t>
  </si>
  <si>
    <t>0107</t>
  </si>
  <si>
    <t>Расходы на членов избирательной комиссии муниципального образования</t>
  </si>
  <si>
    <t>002 07 00</t>
  </si>
  <si>
    <t>Расходы на выплату персоналу государственных (муниципальных) органов</t>
  </si>
  <si>
    <t>Проведение выборов в представительные органы муниципального образования</t>
  </si>
  <si>
    <t>020 01 01</t>
  </si>
  <si>
    <t>Расходы по обеспечению проведения муниципальных выборов и местных референдумов</t>
  </si>
  <si>
    <t>02001 00051</t>
  </si>
  <si>
    <t>00207 00052</t>
  </si>
  <si>
    <t>ВСЕГО РАСХОДОВ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</si>
  <si>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значенияСанкт-Петербурга поселок Репино на 2022 год</t>
  </si>
  <si>
    <t>Защита населения и территорий от чрезвычайных ситуаций природного и техногенного характера, пожарная бесопасность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</si>
  <si>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</si>
  <si>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</si>
  <si>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</si>
  <si>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</si>
  <si>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Расходы по выполнению муниципальной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</si>
  <si>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</si>
  <si>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территориях.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</si>
  <si>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</si>
  <si>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</si>
  <si>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0504</t>
  </si>
  <si>
    <t>60001 00151</t>
  </si>
  <si>
    <t>0505</t>
  </si>
  <si>
    <t>60002 00151</t>
  </si>
  <si>
    <t>853</t>
  </si>
  <si>
    <t>244</t>
  </si>
  <si>
    <t>Приложение №2</t>
  </si>
  <si>
    <t xml:space="preserve">к  решению МС ВМО поселок Репино № 1-6 от 06.07.2022г.					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</si>
</sst>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172" fontId="4" fillId="0" borderId="4" xfId="0" applyNumberFormat="1" applyFont="1" applyBorder="1" applyAlignment="1">
      <alignment horizontal="center" wrapText="1"/>
    </xf>
    <xf numFmtId="173" fontId="1" fillId="0" borderId="0" xfId="0" applyNumberFormat="1" applyFont="1" applyFill="1"/>
    <xf numFmtId="49" fontId="4" fillId="0" borderId="5" xfId="0" applyNumberFormat="1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172" fontId="4" fillId="2" borderId="6" xfId="0" applyNumberFormat="1" applyFont="1" applyFill="1" applyBorder="1" applyAlignment="1">
      <alignment horizontal="center"/>
    </xf>
    <xf numFmtId="172" fontId="1" fillId="0" borderId="0" xfId="0" applyNumberFormat="1" applyFont="1" applyFill="1"/>
    <xf numFmtId="174" fontId="1" fillId="0" borderId="0" xfId="0" applyNumberFormat="1" applyFont="1"/>
    <xf numFmtId="49" fontId="1" fillId="0" borderId="3" xfId="0" applyNumberFormat="1" applyFont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172" fontId="1" fillId="3" borderId="6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172" fontId="1" fillId="2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/>
    <xf numFmtId="0" fontId="4" fillId="0" borderId="7" xfId="0" applyFont="1" applyBorder="1" applyAlignment="1">
      <alignment horizontal="center" wrapText="1"/>
    </xf>
    <xf numFmtId="175" fontId="4" fillId="0" borderId="0" xfId="0" applyNumberFormat="1" applyFont="1" applyFill="1"/>
    <xf numFmtId="4" fontId="4" fillId="3" borderId="6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74" fontId="1" fillId="0" borderId="0" xfId="0" applyNumberFormat="1" applyFont="1" applyFill="1"/>
    <xf numFmtId="0" fontId="1" fillId="0" borderId="7" xfId="0" applyFont="1" applyBorder="1" applyAlignment="1">
      <alignment wrapText="1"/>
    </xf>
    <xf numFmtId="173" fontId="1" fillId="0" borderId="0" xfId="0" applyNumberFormat="1" applyFont="1"/>
    <xf numFmtId="0" fontId="4" fillId="0" borderId="7" xfId="0" applyFont="1" applyBorder="1" applyAlignment="1">
      <alignment wrapText="1"/>
    </xf>
    <xf numFmtId="0" fontId="1" fillId="0" borderId="7" xfId="0" applyFont="1" applyBorder="1" applyAlignment="1"/>
    <xf numFmtId="49" fontId="1" fillId="2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2" borderId="7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4" fontId="1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172" fontId="4" fillId="3" borderId="6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4" fillId="0" borderId="3" xfId="0" applyFont="1" applyBorder="1" applyAlignment="1">
      <alignment wrapText="1"/>
    </xf>
    <xf numFmtId="175" fontId="1" fillId="0" borderId="0" xfId="0" applyNumberFormat="1" applyFont="1"/>
    <xf numFmtId="0" fontId="1" fillId="0" borderId="3" xfId="0" applyFont="1" applyBorder="1" applyAlignment="1">
      <alignment wrapText="1"/>
    </xf>
    <xf numFmtId="175" fontId="1" fillId="0" borderId="0" xfId="0" applyNumberFormat="1" applyFont="1" applyFill="1"/>
    <xf numFmtId="0" fontId="1" fillId="0" borderId="0" xfId="0" applyFont="1" applyAlignme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0" fontId="1" fillId="0" borderId="8" xfId="0" applyFont="1" applyBorder="1" applyAlignment="1">
      <alignment horizontal="left" wrapText="1"/>
    </xf>
    <xf numFmtId="0" fontId="4" fillId="0" borderId="7" xfId="0" applyFont="1" applyBorder="1" applyAlignment="1"/>
    <xf numFmtId="0" fontId="1" fillId="2" borderId="7" xfId="0" applyFont="1" applyFill="1" applyBorder="1" applyAlignment="1"/>
    <xf numFmtId="49" fontId="1" fillId="2" borderId="3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172" fontId="4" fillId="0" borderId="0" xfId="0" applyNumberFormat="1" applyFont="1" applyFill="1"/>
    <xf numFmtId="173" fontId="4" fillId="0" borderId="0" xfId="0" applyNumberFormat="1" applyFont="1"/>
    <xf numFmtId="0" fontId="11" fillId="0" borderId="0" xfId="0" applyFont="1" applyFill="1"/>
    <xf numFmtId="172" fontId="1" fillId="2" borderId="4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172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172" fontId="4" fillId="4" borderId="6" xfId="0" applyNumberFormat="1" applyFont="1" applyFill="1" applyBorder="1" applyAlignment="1">
      <alignment horizontal="center"/>
    </xf>
    <xf numFmtId="172" fontId="1" fillId="5" borderId="6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173" fontId="1" fillId="0" borderId="0" xfId="0" applyNumberFormat="1" applyFont="1" applyFill="1" applyAlignment="1">
      <alignment horizontal="right"/>
    </xf>
    <xf numFmtId="0" fontId="1" fillId="0" borderId="13" xfId="0" applyFont="1" applyBorder="1"/>
    <xf numFmtId="172" fontId="1" fillId="7" borderId="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8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view="pageBreakPreview" topLeftCell="I1" zoomScaleSheetLayoutView="100" workbookViewId="0">
      <selection activeCell="I112" sqref="I112:L112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37.44140625" style="2" customWidth="1"/>
    <col min="13" max="13" width="2" style="1" hidden="1" customWidth="1"/>
    <col min="14" max="14" width="6.109375" style="1" customWidth="1"/>
    <col min="15" max="15" width="13.5546875" style="1" customWidth="1"/>
    <col min="16" max="16" width="6" style="1" customWidth="1"/>
    <col min="17" max="17" width="11.6640625" style="3" customWidth="1"/>
    <col min="18" max="18" width="11.5546875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34" t="s">
        <v>215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9" ht="23.25" customHeight="1" x14ac:dyDescent="0.25">
      <c r="A2" s="135" t="s">
        <v>216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16.5" customHeight="1" x14ac:dyDescent="0.25">
      <c r="A3" s="5"/>
      <c r="B3" s="5"/>
      <c r="C3" s="5"/>
      <c r="D3" s="5"/>
      <c r="E3" s="5"/>
      <c r="F3" s="5"/>
      <c r="G3" s="5"/>
      <c r="H3" s="5"/>
      <c r="I3" s="136" t="s">
        <v>0</v>
      </c>
      <c r="J3" s="136"/>
      <c r="K3" s="136"/>
      <c r="L3" s="136"/>
      <c r="M3" s="136"/>
      <c r="N3" s="136"/>
      <c r="O3" s="136"/>
      <c r="P3" s="136"/>
      <c r="Q3" s="136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36" t="s">
        <v>198</v>
      </c>
      <c r="J4" s="136"/>
      <c r="K4" s="136"/>
      <c r="L4" s="136"/>
      <c r="M4" s="136"/>
      <c r="N4" s="136"/>
      <c r="O4" s="136"/>
      <c r="P4" s="136"/>
      <c r="Q4" s="136"/>
    </row>
    <row r="5" spans="1:19" ht="9" customHeight="1" thickBot="1" x14ac:dyDescent="0.3">
      <c r="A5" s="5"/>
      <c r="B5" s="5"/>
      <c r="C5" s="5"/>
      <c r="D5" s="5"/>
      <c r="E5" s="5"/>
      <c r="F5" s="5"/>
      <c r="G5" s="5"/>
      <c r="H5" s="5"/>
      <c r="I5" s="137"/>
      <c r="J5" s="137"/>
      <c r="K5" s="137"/>
      <c r="L5" s="137"/>
      <c r="M5" s="137"/>
      <c r="N5" s="137"/>
      <c r="O5" s="137"/>
      <c r="P5" s="137"/>
      <c r="Q5" s="137"/>
    </row>
    <row r="6" spans="1:19" s="2" customFormat="1" ht="58.5" customHeight="1" x14ac:dyDescent="0.25">
      <c r="I6" s="138" t="s">
        <v>1</v>
      </c>
      <c r="J6" s="138"/>
      <c r="K6" s="138"/>
      <c r="L6" s="138"/>
      <c r="M6" s="138"/>
      <c r="N6" s="6" t="s">
        <v>2</v>
      </c>
      <c r="O6" s="6" t="s">
        <v>3</v>
      </c>
      <c r="P6" s="6" t="s">
        <v>4</v>
      </c>
      <c r="Q6" s="7" t="s">
        <v>5</v>
      </c>
      <c r="R6" s="8"/>
    </row>
    <row r="7" spans="1:19" ht="48.75" hidden="1" customHeight="1" x14ac:dyDescent="0.25">
      <c r="I7" s="101" t="s">
        <v>6</v>
      </c>
      <c r="J7" s="101"/>
      <c r="K7" s="101"/>
      <c r="L7" s="101"/>
      <c r="M7" s="101"/>
      <c r="N7" s="9"/>
      <c r="O7" s="10"/>
      <c r="P7" s="10"/>
      <c r="Q7" s="11">
        <f>Q8</f>
        <v>13294.4</v>
      </c>
      <c r="R7" s="12"/>
    </row>
    <row r="8" spans="1:19" ht="21.75" customHeight="1" x14ac:dyDescent="0.25">
      <c r="I8" s="94" t="s">
        <v>7</v>
      </c>
      <c r="J8" s="94"/>
      <c r="K8" s="94"/>
      <c r="L8" s="94"/>
      <c r="M8" s="94"/>
      <c r="N8" s="13" t="s">
        <v>8</v>
      </c>
      <c r="O8" s="9"/>
      <c r="P8" s="13"/>
      <c r="Q8" s="14">
        <f>Q9+Q15+Q29+Q50+Q54+Q226</f>
        <v>13294.4</v>
      </c>
    </row>
    <row r="9" spans="1:19" ht="29.25" customHeight="1" x14ac:dyDescent="0.25">
      <c r="I9" s="94" t="s">
        <v>9</v>
      </c>
      <c r="J9" s="94"/>
      <c r="K9" s="94"/>
      <c r="L9" s="94"/>
      <c r="M9" s="94"/>
      <c r="N9" s="9" t="s">
        <v>10</v>
      </c>
      <c r="O9" s="9"/>
      <c r="P9" s="13"/>
      <c r="Q9" s="15">
        <f>Q10</f>
        <v>1474.3</v>
      </c>
      <c r="R9" s="16"/>
      <c r="S9" s="17"/>
    </row>
    <row r="10" spans="1:19" ht="67.5" customHeight="1" x14ac:dyDescent="0.25">
      <c r="I10" s="120" t="s">
        <v>11</v>
      </c>
      <c r="J10" s="120"/>
      <c r="K10" s="120"/>
      <c r="L10" s="120"/>
      <c r="M10" s="120"/>
      <c r="N10" s="9" t="s">
        <v>10</v>
      </c>
      <c r="O10" s="9" t="s">
        <v>12</v>
      </c>
      <c r="P10" s="9"/>
      <c r="Q10" s="15">
        <f>Q11+Q13</f>
        <v>1474.3</v>
      </c>
    </row>
    <row r="11" spans="1:19" ht="56.25" customHeight="1" x14ac:dyDescent="0.25">
      <c r="I11" s="91" t="s">
        <v>13</v>
      </c>
      <c r="J11" s="91"/>
      <c r="K11" s="91"/>
      <c r="L11" s="91"/>
      <c r="M11" s="91"/>
      <c r="N11" s="18" t="s">
        <v>10</v>
      </c>
      <c r="O11" s="18" t="s">
        <v>12</v>
      </c>
      <c r="P11" s="18" t="s">
        <v>14</v>
      </c>
      <c r="Q11" s="19">
        <f>Q12</f>
        <v>1474.3</v>
      </c>
    </row>
    <row r="12" spans="1:19" ht="27" customHeight="1" x14ac:dyDescent="0.25">
      <c r="I12" s="131" t="s">
        <v>201</v>
      </c>
      <c r="J12" s="131"/>
      <c r="K12" s="131"/>
      <c r="L12" s="131"/>
      <c r="M12" s="20"/>
      <c r="N12" s="18" t="s">
        <v>10</v>
      </c>
      <c r="O12" s="18" t="s">
        <v>12</v>
      </c>
      <c r="P12" s="18" t="s">
        <v>16</v>
      </c>
      <c r="Q12" s="19">
        <v>1474.3</v>
      </c>
    </row>
    <row r="13" spans="1:19" ht="38.25" hidden="1" customHeight="1" x14ac:dyDescent="0.25">
      <c r="I13" s="91" t="s">
        <v>17</v>
      </c>
      <c r="J13" s="91"/>
      <c r="K13" s="91"/>
      <c r="L13" s="91"/>
      <c r="M13" s="91"/>
      <c r="N13" s="18" t="s">
        <v>10</v>
      </c>
      <c r="O13" s="18" t="s">
        <v>18</v>
      </c>
      <c r="P13" s="18" t="s">
        <v>19</v>
      </c>
      <c r="Q13" s="21">
        <f>Q14</f>
        <v>0</v>
      </c>
    </row>
    <row r="14" spans="1:19" ht="41.25" hidden="1" customHeight="1" x14ac:dyDescent="0.25">
      <c r="I14" s="92" t="s">
        <v>20</v>
      </c>
      <c r="J14" s="92"/>
      <c r="K14" s="92"/>
      <c r="L14" s="92"/>
      <c r="M14" s="20"/>
      <c r="N14" s="18" t="s">
        <v>10</v>
      </c>
      <c r="O14" s="18" t="s">
        <v>18</v>
      </c>
      <c r="P14" s="22" t="s">
        <v>21</v>
      </c>
      <c r="Q14" s="21"/>
    </row>
    <row r="15" spans="1:19" ht="40.5" customHeight="1" x14ac:dyDescent="0.25">
      <c r="I15" s="128" t="s">
        <v>22</v>
      </c>
      <c r="J15" s="128"/>
      <c r="K15" s="128"/>
      <c r="L15" s="128"/>
      <c r="M15" s="23"/>
      <c r="N15" s="9" t="s">
        <v>23</v>
      </c>
      <c r="O15" s="9"/>
      <c r="P15" s="13"/>
      <c r="Q15" s="24">
        <f>Q16+Q22+Q26</f>
        <v>1867.2</v>
      </c>
      <c r="R15" s="16"/>
    </row>
    <row r="16" spans="1:19" ht="28.5" customHeight="1" x14ac:dyDescent="0.25">
      <c r="I16" s="101" t="s">
        <v>24</v>
      </c>
      <c r="J16" s="101"/>
      <c r="K16" s="101"/>
      <c r="L16" s="101"/>
      <c r="M16" s="101"/>
      <c r="N16" s="9" t="s">
        <v>23</v>
      </c>
      <c r="O16" s="9" t="s">
        <v>25</v>
      </c>
      <c r="P16" s="9"/>
      <c r="Q16" s="24">
        <f>Q20+Q17+Q21</f>
        <v>1618.5</v>
      </c>
    </row>
    <row r="17" spans="9:18" ht="56.25" customHeight="1" x14ac:dyDescent="0.25">
      <c r="I17" s="92" t="s">
        <v>13</v>
      </c>
      <c r="J17" s="92"/>
      <c r="K17" s="92"/>
      <c r="L17" s="92"/>
      <c r="M17" s="25"/>
      <c r="N17" s="18" t="s">
        <v>23</v>
      </c>
      <c r="O17" s="18" t="s">
        <v>25</v>
      </c>
      <c r="P17" s="18" t="s">
        <v>14</v>
      </c>
      <c r="Q17" s="19">
        <f>Q18</f>
        <v>984.9</v>
      </c>
    </row>
    <row r="18" spans="9:18" ht="23.25" customHeight="1" x14ac:dyDescent="0.25">
      <c r="I18" s="131" t="s">
        <v>201</v>
      </c>
      <c r="J18" s="131"/>
      <c r="K18" s="131"/>
      <c r="L18" s="131"/>
      <c r="M18" s="25"/>
      <c r="N18" s="18" t="s">
        <v>23</v>
      </c>
      <c r="O18" s="18" t="s">
        <v>25</v>
      </c>
      <c r="P18" s="18" t="s">
        <v>16</v>
      </c>
      <c r="Q18" s="19">
        <v>984.9</v>
      </c>
    </row>
    <row r="19" spans="9:18" ht="27.75" customHeight="1" x14ac:dyDescent="0.25">
      <c r="I19" s="91" t="s">
        <v>17</v>
      </c>
      <c r="J19" s="91"/>
      <c r="K19" s="91"/>
      <c r="L19" s="91"/>
      <c r="M19" s="91"/>
      <c r="N19" s="18" t="s">
        <v>23</v>
      </c>
      <c r="O19" s="18" t="s">
        <v>25</v>
      </c>
      <c r="P19" s="18" t="s">
        <v>19</v>
      </c>
      <c r="Q19" s="19">
        <f>Q20</f>
        <v>633.4</v>
      </c>
    </row>
    <row r="20" spans="9:18" ht="26.25" customHeight="1" x14ac:dyDescent="0.25">
      <c r="I20" s="91" t="s">
        <v>20</v>
      </c>
      <c r="J20" s="91"/>
      <c r="K20" s="91"/>
      <c r="L20" s="91"/>
      <c r="M20" s="91"/>
      <c r="N20" s="18" t="s">
        <v>23</v>
      </c>
      <c r="O20" s="18" t="s">
        <v>25</v>
      </c>
      <c r="P20" s="18" t="s">
        <v>21</v>
      </c>
      <c r="Q20" s="19">
        <f>633.5-0.1</f>
        <v>633.4</v>
      </c>
    </row>
    <row r="21" spans="9:18" ht="21" customHeight="1" x14ac:dyDescent="0.25">
      <c r="I21" s="92" t="s">
        <v>26</v>
      </c>
      <c r="J21" s="92"/>
      <c r="K21" s="92"/>
      <c r="L21" s="92"/>
      <c r="M21" s="20"/>
      <c r="N21" s="18" t="s">
        <v>23</v>
      </c>
      <c r="O21" s="18" t="s">
        <v>27</v>
      </c>
      <c r="P21" s="18" t="s">
        <v>28</v>
      </c>
      <c r="Q21" s="81">
        <f>0.6-0.5+0.1</f>
        <v>0.19999999999999998</v>
      </c>
    </row>
    <row r="22" spans="9:18" ht="61.5" customHeight="1" x14ac:dyDescent="0.25">
      <c r="I22" s="120" t="s">
        <v>29</v>
      </c>
      <c r="J22" s="120"/>
      <c r="K22" s="120"/>
      <c r="L22" s="120"/>
      <c r="M22" s="120"/>
      <c r="N22" s="9" t="s">
        <v>23</v>
      </c>
      <c r="O22" s="9" t="s">
        <v>30</v>
      </c>
      <c r="P22" s="9"/>
      <c r="Q22" s="15">
        <f>Q23</f>
        <v>164.7</v>
      </c>
    </row>
    <row r="23" spans="9:18" ht="53.25" customHeight="1" x14ac:dyDescent="0.25">
      <c r="I23" s="133" t="s">
        <v>13</v>
      </c>
      <c r="J23" s="133"/>
      <c r="K23" s="133"/>
      <c r="L23" s="133"/>
      <c r="M23" s="133"/>
      <c r="N23" s="18" t="s">
        <v>23</v>
      </c>
      <c r="O23" s="18" t="s">
        <v>30</v>
      </c>
      <c r="P23" s="18" t="s">
        <v>14</v>
      </c>
      <c r="Q23" s="19">
        <f>Q24</f>
        <v>164.7</v>
      </c>
    </row>
    <row r="24" spans="9:18" ht="26.25" customHeight="1" x14ac:dyDescent="0.25">
      <c r="I24" s="133" t="s">
        <v>201</v>
      </c>
      <c r="J24" s="133"/>
      <c r="K24" s="133"/>
      <c r="L24" s="133"/>
      <c r="M24" s="133"/>
      <c r="N24" s="18" t="s">
        <v>23</v>
      </c>
      <c r="O24" s="18" t="s">
        <v>30</v>
      </c>
      <c r="P24" s="18" t="s">
        <v>16</v>
      </c>
      <c r="Q24" s="19">
        <v>164.7</v>
      </c>
    </row>
    <row r="25" spans="9:18" ht="49.5" hidden="1" customHeight="1" x14ac:dyDescent="0.25">
      <c r="I25" s="101" t="s">
        <v>31</v>
      </c>
      <c r="J25" s="101"/>
      <c r="K25" s="101"/>
      <c r="L25" s="101"/>
      <c r="M25" s="101"/>
      <c r="N25" s="9"/>
      <c r="O25" s="10"/>
      <c r="P25" s="10"/>
      <c r="Q25" s="15" t="e">
        <f>#REF!+Q61+Q97+Q109+Q167+Q192+Q197+Q213</f>
        <v>#REF!</v>
      </c>
      <c r="R25" s="12"/>
    </row>
    <row r="26" spans="9:18" ht="42" customHeight="1" x14ac:dyDescent="0.25">
      <c r="I26" s="120" t="s">
        <v>32</v>
      </c>
      <c r="J26" s="120"/>
      <c r="K26" s="120"/>
      <c r="L26" s="120"/>
      <c r="M26" s="120"/>
      <c r="N26" s="9" t="s">
        <v>23</v>
      </c>
      <c r="O26" s="10"/>
      <c r="P26" s="18"/>
      <c r="Q26" s="24">
        <f>Q27</f>
        <v>84</v>
      </c>
    </row>
    <row r="27" spans="9:18" ht="20.25" customHeight="1" x14ac:dyDescent="0.25">
      <c r="I27" s="96" t="s">
        <v>33</v>
      </c>
      <c r="J27" s="96"/>
      <c r="K27" s="96"/>
      <c r="L27" s="96"/>
      <c r="M27" s="96"/>
      <c r="N27" s="18" t="s">
        <v>23</v>
      </c>
      <c r="O27" s="26" t="s">
        <v>34</v>
      </c>
      <c r="P27" s="26" t="s">
        <v>35</v>
      </c>
      <c r="Q27" s="27">
        <f>Q28</f>
        <v>84</v>
      </c>
    </row>
    <row r="28" spans="9:18" ht="20.25" customHeight="1" x14ac:dyDescent="0.25">
      <c r="I28" s="92" t="s">
        <v>26</v>
      </c>
      <c r="J28" s="92"/>
      <c r="K28" s="92"/>
      <c r="L28" s="92"/>
      <c r="M28" s="28"/>
      <c r="N28" s="18" t="s">
        <v>23</v>
      </c>
      <c r="O28" s="26" t="s">
        <v>34</v>
      </c>
      <c r="P28" s="26" t="s">
        <v>28</v>
      </c>
      <c r="Q28" s="27">
        <v>84</v>
      </c>
    </row>
    <row r="29" spans="9:18" s="29" customFormat="1" ht="49.5" customHeight="1" x14ac:dyDescent="0.25">
      <c r="I29" s="99" t="s">
        <v>36</v>
      </c>
      <c r="J29" s="99"/>
      <c r="K29" s="99"/>
      <c r="L29" s="99"/>
      <c r="M29" s="30"/>
      <c r="N29" s="9" t="s">
        <v>37</v>
      </c>
      <c r="O29" s="9"/>
      <c r="P29" s="9"/>
      <c r="Q29" s="24">
        <f>Q30+Q38+Q45+Q35</f>
        <v>9828.4</v>
      </c>
      <c r="R29" s="31"/>
    </row>
    <row r="30" spans="9:18" s="29" customFormat="1" ht="27" hidden="1" customHeight="1" x14ac:dyDescent="0.25">
      <c r="I30" s="94" t="s">
        <v>38</v>
      </c>
      <c r="J30" s="94"/>
      <c r="K30" s="94"/>
      <c r="L30" s="94"/>
      <c r="M30" s="94"/>
      <c r="N30" s="9" t="s">
        <v>37</v>
      </c>
      <c r="O30" s="9" t="s">
        <v>39</v>
      </c>
      <c r="P30" s="9"/>
      <c r="Q30" s="32">
        <f>Q31+Q33</f>
        <v>0</v>
      </c>
      <c r="R30" s="31"/>
    </row>
    <row r="31" spans="9:18" s="29" customFormat="1" ht="72" hidden="1" customHeight="1" x14ac:dyDescent="0.25">
      <c r="I31" s="132" t="s">
        <v>13</v>
      </c>
      <c r="J31" s="132"/>
      <c r="K31" s="132"/>
      <c r="L31" s="132"/>
      <c r="M31" s="132"/>
      <c r="N31" s="18" t="s">
        <v>37</v>
      </c>
      <c r="O31" s="18" t="s">
        <v>39</v>
      </c>
      <c r="P31" s="18" t="s">
        <v>14</v>
      </c>
      <c r="Q31" s="33">
        <f>Q32</f>
        <v>0</v>
      </c>
      <c r="R31" s="31"/>
    </row>
    <row r="32" spans="9:18" s="29" customFormat="1" ht="25.5" hidden="1" customHeight="1" x14ac:dyDescent="0.25">
      <c r="I32" s="117" t="s">
        <v>15</v>
      </c>
      <c r="J32" s="117"/>
      <c r="K32" s="117"/>
      <c r="L32" s="117"/>
      <c r="M32" s="34"/>
      <c r="N32" s="18" t="s">
        <v>37</v>
      </c>
      <c r="O32" s="18" t="s">
        <v>39</v>
      </c>
      <c r="P32" s="18" t="s">
        <v>16</v>
      </c>
      <c r="Q32" s="33"/>
      <c r="R32" s="31"/>
    </row>
    <row r="33" spans="9:19" s="29" customFormat="1" ht="27.75" hidden="1" customHeight="1" x14ac:dyDescent="0.25">
      <c r="I33" s="117" t="s">
        <v>40</v>
      </c>
      <c r="J33" s="117"/>
      <c r="K33" s="117"/>
      <c r="L33" s="117"/>
      <c r="M33" s="30"/>
      <c r="N33" s="18" t="s">
        <v>37</v>
      </c>
      <c r="O33" s="18" t="s">
        <v>39</v>
      </c>
      <c r="P33" s="18" t="s">
        <v>19</v>
      </c>
      <c r="Q33" s="33">
        <f>Q34</f>
        <v>0</v>
      </c>
      <c r="R33" s="31"/>
    </row>
    <row r="34" spans="9:19" s="29" customFormat="1" ht="36.75" hidden="1" customHeight="1" x14ac:dyDescent="0.25">
      <c r="I34" s="117" t="s">
        <v>20</v>
      </c>
      <c r="J34" s="117"/>
      <c r="K34" s="117"/>
      <c r="L34" s="117"/>
      <c r="M34" s="30"/>
      <c r="N34" s="18" t="s">
        <v>37</v>
      </c>
      <c r="O34" s="18" t="s">
        <v>39</v>
      </c>
      <c r="P34" s="18" t="s">
        <v>21</v>
      </c>
      <c r="Q34" s="33"/>
      <c r="R34" s="31"/>
    </row>
    <row r="35" spans="9:19" ht="60" hidden="1" customHeight="1" x14ac:dyDescent="0.25">
      <c r="I35" s="101" t="s">
        <v>41</v>
      </c>
      <c r="J35" s="101"/>
      <c r="K35" s="101"/>
      <c r="L35" s="101"/>
      <c r="M35" s="35"/>
      <c r="N35" s="9" t="s">
        <v>37</v>
      </c>
      <c r="O35" s="9" t="s">
        <v>42</v>
      </c>
      <c r="P35" s="9"/>
      <c r="Q35" s="32">
        <f>Q36</f>
        <v>0</v>
      </c>
      <c r="R35" s="36"/>
    </row>
    <row r="36" spans="9:19" ht="51" hidden="1" customHeight="1" x14ac:dyDescent="0.25">
      <c r="I36" s="130" t="s">
        <v>13</v>
      </c>
      <c r="J36" s="130"/>
      <c r="K36" s="130"/>
      <c r="L36" s="130"/>
      <c r="M36" s="37"/>
      <c r="N36" s="18" t="s">
        <v>37</v>
      </c>
      <c r="O36" s="18" t="s">
        <v>42</v>
      </c>
      <c r="P36" s="18" t="s">
        <v>14</v>
      </c>
      <c r="Q36" s="33">
        <f>Q37</f>
        <v>0</v>
      </c>
      <c r="R36" s="36"/>
    </row>
    <row r="37" spans="9:19" ht="28.5" hidden="1" customHeight="1" x14ac:dyDescent="0.25">
      <c r="I37" s="92" t="s">
        <v>15</v>
      </c>
      <c r="J37" s="92"/>
      <c r="K37" s="92"/>
      <c r="L37" s="92"/>
      <c r="M37" s="37"/>
      <c r="N37" s="18" t="s">
        <v>37</v>
      </c>
      <c r="O37" s="18" t="s">
        <v>42</v>
      </c>
      <c r="P37" s="18" t="s">
        <v>16</v>
      </c>
      <c r="Q37" s="33"/>
      <c r="R37" s="36"/>
    </row>
    <row r="38" spans="9:19" ht="45.75" customHeight="1" x14ac:dyDescent="0.25">
      <c r="I38" s="120" t="s">
        <v>43</v>
      </c>
      <c r="J38" s="120"/>
      <c r="K38" s="120"/>
      <c r="L38" s="120"/>
      <c r="M38" s="35"/>
      <c r="N38" s="9" t="s">
        <v>37</v>
      </c>
      <c r="O38" s="9" t="s">
        <v>44</v>
      </c>
      <c r="P38" s="9"/>
      <c r="Q38" s="24">
        <f>Q39+Q41+Q43</f>
        <v>8831.6</v>
      </c>
      <c r="R38" s="36"/>
    </row>
    <row r="39" spans="9:19" ht="39.75" customHeight="1" x14ac:dyDescent="0.25">
      <c r="I39" s="130" t="s">
        <v>13</v>
      </c>
      <c r="J39" s="130"/>
      <c r="K39" s="130"/>
      <c r="L39" s="130"/>
      <c r="M39" s="37"/>
      <c r="N39" s="18" t="s">
        <v>37</v>
      </c>
      <c r="O39" s="18" t="s">
        <v>44</v>
      </c>
      <c r="P39" s="18" t="s">
        <v>14</v>
      </c>
      <c r="Q39" s="19">
        <f>Q40</f>
        <v>6890.8</v>
      </c>
      <c r="R39" s="36"/>
    </row>
    <row r="40" spans="9:19" ht="27.75" customHeight="1" x14ac:dyDescent="0.25">
      <c r="I40" s="131" t="s">
        <v>201</v>
      </c>
      <c r="J40" s="131"/>
      <c r="K40" s="131"/>
      <c r="L40" s="131"/>
      <c r="M40" s="37"/>
      <c r="N40" s="18" t="s">
        <v>37</v>
      </c>
      <c r="O40" s="18" t="s">
        <v>44</v>
      </c>
      <c r="P40" s="18" t="s">
        <v>16</v>
      </c>
      <c r="Q40" s="19">
        <v>6890.8</v>
      </c>
      <c r="R40" s="36"/>
    </row>
    <row r="41" spans="9:19" ht="25.5" customHeight="1" x14ac:dyDescent="0.25">
      <c r="I41" s="92" t="s">
        <v>17</v>
      </c>
      <c r="J41" s="92"/>
      <c r="K41" s="92"/>
      <c r="L41" s="92"/>
      <c r="M41" s="37"/>
      <c r="N41" s="18" t="s">
        <v>37</v>
      </c>
      <c r="O41" s="18" t="s">
        <v>44</v>
      </c>
      <c r="P41" s="18" t="s">
        <v>19</v>
      </c>
      <c r="Q41" s="19">
        <f>Q42</f>
        <v>1935.7</v>
      </c>
      <c r="R41" s="36"/>
    </row>
    <row r="42" spans="9:19" ht="24" customHeight="1" x14ac:dyDescent="0.25">
      <c r="I42" s="92" t="s">
        <v>20</v>
      </c>
      <c r="J42" s="92"/>
      <c r="K42" s="92"/>
      <c r="L42" s="92"/>
      <c r="M42" s="37"/>
      <c r="N42" s="18" t="s">
        <v>37</v>
      </c>
      <c r="O42" s="18" t="s">
        <v>44</v>
      </c>
      <c r="P42" s="18" t="s">
        <v>21</v>
      </c>
      <c r="Q42" s="19">
        <v>1935.7</v>
      </c>
      <c r="R42" s="36"/>
    </row>
    <row r="43" spans="9:19" ht="16.5" customHeight="1" x14ac:dyDescent="0.25">
      <c r="I43" s="92" t="s">
        <v>33</v>
      </c>
      <c r="J43" s="92"/>
      <c r="K43" s="92"/>
      <c r="L43" s="92"/>
      <c r="M43" s="37"/>
      <c r="N43" s="18" t="s">
        <v>37</v>
      </c>
      <c r="O43" s="18" t="s">
        <v>44</v>
      </c>
      <c r="P43" s="18" t="s">
        <v>35</v>
      </c>
      <c r="Q43" s="19">
        <f>Q44</f>
        <v>5.0999999999999996</v>
      </c>
      <c r="R43" s="36"/>
    </row>
    <row r="44" spans="9:19" ht="19.5" customHeight="1" x14ac:dyDescent="0.25">
      <c r="I44" s="92" t="s">
        <v>26</v>
      </c>
      <c r="J44" s="92"/>
      <c r="K44" s="92"/>
      <c r="L44" s="92"/>
      <c r="M44" s="37"/>
      <c r="N44" s="18" t="s">
        <v>37</v>
      </c>
      <c r="O44" s="18" t="s">
        <v>44</v>
      </c>
      <c r="P44" s="18" t="s">
        <v>28</v>
      </c>
      <c r="Q44" s="19">
        <f>0.1+5</f>
        <v>5.0999999999999996</v>
      </c>
      <c r="R44" s="36"/>
    </row>
    <row r="45" spans="9:19" ht="57.75" customHeight="1" x14ac:dyDescent="0.25">
      <c r="I45" s="120" t="s">
        <v>45</v>
      </c>
      <c r="J45" s="120"/>
      <c r="K45" s="120"/>
      <c r="L45" s="120"/>
      <c r="M45" s="23"/>
      <c r="N45" s="9" t="s">
        <v>37</v>
      </c>
      <c r="O45" s="9" t="s">
        <v>46</v>
      </c>
      <c r="P45" s="9"/>
      <c r="Q45" s="24">
        <f>Q46+Q48</f>
        <v>996.8</v>
      </c>
      <c r="S45" s="38"/>
    </row>
    <row r="46" spans="9:19" ht="57" customHeight="1" x14ac:dyDescent="0.25">
      <c r="I46" s="103" t="s">
        <v>13</v>
      </c>
      <c r="J46" s="103"/>
      <c r="K46" s="103"/>
      <c r="L46" s="103"/>
      <c r="M46" s="103"/>
      <c r="N46" s="18" t="s">
        <v>37</v>
      </c>
      <c r="O46" s="18" t="s">
        <v>46</v>
      </c>
      <c r="P46" s="18" t="s">
        <v>14</v>
      </c>
      <c r="Q46" s="19">
        <f>Q47</f>
        <v>923.3</v>
      </c>
      <c r="S46" s="38"/>
    </row>
    <row r="47" spans="9:19" ht="26.25" customHeight="1" x14ac:dyDescent="0.25">
      <c r="I47" s="92" t="s">
        <v>201</v>
      </c>
      <c r="J47" s="92"/>
      <c r="K47" s="92"/>
      <c r="L47" s="92"/>
      <c r="M47" s="20"/>
      <c r="N47" s="18" t="s">
        <v>37</v>
      </c>
      <c r="O47" s="18" t="s">
        <v>46</v>
      </c>
      <c r="P47" s="18" t="s">
        <v>16</v>
      </c>
      <c r="Q47" s="19">
        <v>923.3</v>
      </c>
      <c r="S47" s="38"/>
    </row>
    <row r="48" spans="9:19" ht="26.25" customHeight="1" x14ac:dyDescent="0.25">
      <c r="I48" s="96" t="s">
        <v>17</v>
      </c>
      <c r="J48" s="96"/>
      <c r="K48" s="96"/>
      <c r="L48" s="96"/>
      <c r="M48" s="96"/>
      <c r="N48" s="18" t="s">
        <v>37</v>
      </c>
      <c r="O48" s="18" t="s">
        <v>46</v>
      </c>
      <c r="P48" s="18" t="s">
        <v>19</v>
      </c>
      <c r="Q48" s="19">
        <f>Q49</f>
        <v>73.5</v>
      </c>
      <c r="S48" s="38"/>
    </row>
    <row r="49" spans="1:19" ht="30.75" customHeight="1" x14ac:dyDescent="0.25">
      <c r="I49" s="92" t="s">
        <v>20</v>
      </c>
      <c r="J49" s="92"/>
      <c r="K49" s="92"/>
      <c r="L49" s="92"/>
      <c r="M49" s="37"/>
      <c r="N49" s="18" t="s">
        <v>37</v>
      </c>
      <c r="O49" s="18" t="s">
        <v>46</v>
      </c>
      <c r="P49" s="18" t="s">
        <v>21</v>
      </c>
      <c r="Q49" s="19">
        <v>73.5</v>
      </c>
      <c r="S49" s="38"/>
    </row>
    <row r="50" spans="1:19" s="29" customFormat="1" ht="21.75" customHeight="1" x14ac:dyDescent="0.25">
      <c r="I50" s="99" t="s">
        <v>47</v>
      </c>
      <c r="J50" s="99"/>
      <c r="K50" s="99"/>
      <c r="L50" s="99"/>
      <c r="M50" s="39"/>
      <c r="N50" s="9" t="s">
        <v>48</v>
      </c>
      <c r="O50" s="9"/>
      <c r="P50" s="9"/>
      <c r="Q50" s="24">
        <f>Q51</f>
        <v>20</v>
      </c>
      <c r="R50" s="31"/>
    </row>
    <row r="51" spans="1:19" ht="18.75" customHeight="1" x14ac:dyDescent="0.25">
      <c r="I51" s="129" t="s">
        <v>200</v>
      </c>
      <c r="J51" s="129"/>
      <c r="K51" s="129"/>
      <c r="L51" s="129"/>
      <c r="M51" s="129"/>
      <c r="N51" s="18" t="s">
        <v>48</v>
      </c>
      <c r="O51" s="18" t="s">
        <v>49</v>
      </c>
      <c r="P51" s="18"/>
      <c r="Q51" s="19">
        <f>Q52</f>
        <v>20</v>
      </c>
    </row>
    <row r="52" spans="1:19" ht="20.25" customHeight="1" x14ac:dyDescent="0.25">
      <c r="I52" s="109" t="s">
        <v>33</v>
      </c>
      <c r="J52" s="109"/>
      <c r="K52" s="109"/>
      <c r="L52" s="109"/>
      <c r="M52" s="109"/>
      <c r="N52" s="18" t="s">
        <v>48</v>
      </c>
      <c r="O52" s="18" t="s">
        <v>49</v>
      </c>
      <c r="P52" s="18" t="s">
        <v>35</v>
      </c>
      <c r="Q52" s="19">
        <v>20</v>
      </c>
    </row>
    <row r="53" spans="1:19" ht="19.5" customHeight="1" x14ac:dyDescent="0.25">
      <c r="I53" s="92" t="s">
        <v>26</v>
      </c>
      <c r="J53" s="92"/>
      <c r="K53" s="92"/>
      <c r="L53" s="92"/>
      <c r="M53" s="40"/>
      <c r="N53" s="18" t="s">
        <v>48</v>
      </c>
      <c r="O53" s="18" t="s">
        <v>49</v>
      </c>
      <c r="P53" s="18" t="s">
        <v>50</v>
      </c>
      <c r="Q53" s="19">
        <v>20</v>
      </c>
    </row>
    <row r="54" spans="1:19" ht="19.5" customHeight="1" x14ac:dyDescent="0.25">
      <c r="I54" s="99" t="s">
        <v>51</v>
      </c>
      <c r="J54" s="99"/>
      <c r="K54" s="99"/>
      <c r="L54" s="99"/>
      <c r="M54" s="40"/>
      <c r="N54" s="9" t="s">
        <v>52</v>
      </c>
      <c r="O54" s="9"/>
      <c r="P54" s="9"/>
      <c r="Q54" s="24">
        <f>Q55+Q58</f>
        <v>104.5</v>
      </c>
    </row>
    <row r="55" spans="1:19" ht="54" customHeight="1" x14ac:dyDescent="0.25">
      <c r="I55" s="128" t="s">
        <v>53</v>
      </c>
      <c r="J55" s="128"/>
      <c r="K55" s="128"/>
      <c r="L55" s="128"/>
      <c r="M55" s="37"/>
      <c r="N55" s="9" t="s">
        <v>52</v>
      </c>
      <c r="O55" s="9" t="s">
        <v>54</v>
      </c>
      <c r="P55" s="9"/>
      <c r="Q55" s="15">
        <f>Q56</f>
        <v>8.1</v>
      </c>
      <c r="R55" s="36"/>
    </row>
    <row r="56" spans="1:19" ht="28.5" customHeight="1" x14ac:dyDescent="0.25">
      <c r="I56" s="92" t="s">
        <v>17</v>
      </c>
      <c r="J56" s="92"/>
      <c r="K56" s="92"/>
      <c r="L56" s="92"/>
      <c r="M56" s="37"/>
      <c r="N56" s="18" t="s">
        <v>52</v>
      </c>
      <c r="O56" s="18" t="s">
        <v>54</v>
      </c>
      <c r="P56" s="18" t="s">
        <v>19</v>
      </c>
      <c r="Q56" s="19">
        <f>Q57</f>
        <v>8.1</v>
      </c>
      <c r="R56" s="36"/>
    </row>
    <row r="57" spans="1:19" ht="30" customHeight="1" x14ac:dyDescent="0.25">
      <c r="I57" s="92" t="s">
        <v>20</v>
      </c>
      <c r="J57" s="92"/>
      <c r="K57" s="92"/>
      <c r="L57" s="92"/>
      <c r="M57" s="37"/>
      <c r="N57" s="18" t="s">
        <v>52</v>
      </c>
      <c r="O57" s="18" t="s">
        <v>54</v>
      </c>
      <c r="P57" s="18" t="s">
        <v>21</v>
      </c>
      <c r="Q57" s="19">
        <v>8.1</v>
      </c>
      <c r="R57" s="36"/>
    </row>
    <row r="58" spans="1:19" ht="30" customHeight="1" x14ac:dyDescent="0.25">
      <c r="I58" s="99" t="s">
        <v>55</v>
      </c>
      <c r="J58" s="99"/>
      <c r="K58" s="99"/>
      <c r="L58" s="99"/>
      <c r="M58" s="37"/>
      <c r="N58" s="41" t="s">
        <v>52</v>
      </c>
      <c r="O58" s="41" t="s">
        <v>56</v>
      </c>
      <c r="P58" s="41"/>
      <c r="Q58" s="24">
        <f>Q59</f>
        <v>96.4</v>
      </c>
      <c r="R58" s="36"/>
    </row>
    <row r="59" spans="1:19" ht="30" customHeight="1" x14ac:dyDescent="0.25">
      <c r="I59" s="92" t="s">
        <v>17</v>
      </c>
      <c r="J59" s="92"/>
      <c r="K59" s="92"/>
      <c r="L59" s="92"/>
      <c r="M59" s="37"/>
      <c r="N59" s="41" t="s">
        <v>52</v>
      </c>
      <c r="O59" s="41" t="s">
        <v>56</v>
      </c>
      <c r="P59" s="41" t="s">
        <v>19</v>
      </c>
      <c r="Q59" s="19">
        <f>Q60</f>
        <v>96.4</v>
      </c>
      <c r="R59" s="36"/>
    </row>
    <row r="60" spans="1:19" ht="30" customHeight="1" x14ac:dyDescent="0.25">
      <c r="I60" s="92" t="s">
        <v>20</v>
      </c>
      <c r="J60" s="92"/>
      <c r="K60" s="92"/>
      <c r="L60" s="92"/>
      <c r="M60" s="37"/>
      <c r="N60" s="41" t="s">
        <v>52</v>
      </c>
      <c r="O60" s="41" t="s">
        <v>56</v>
      </c>
      <c r="P60" s="41" t="s">
        <v>21</v>
      </c>
      <c r="Q60" s="81">
        <f>58.2+38.2</f>
        <v>96.4</v>
      </c>
      <c r="R60" s="36">
        <v>38.200000000000003</v>
      </c>
    </row>
    <row r="61" spans="1:19" s="29" customFormat="1" ht="27.75" customHeight="1" x14ac:dyDescent="0.25">
      <c r="I61" s="99" t="s">
        <v>57</v>
      </c>
      <c r="J61" s="99"/>
      <c r="K61" s="99"/>
      <c r="L61" s="99"/>
      <c r="M61" s="30"/>
      <c r="N61" s="9" t="s">
        <v>58</v>
      </c>
      <c r="O61" s="9"/>
      <c r="P61" s="10"/>
      <c r="Q61" s="24">
        <f>Q66+Q72</f>
        <v>59.900000000000006</v>
      </c>
      <c r="R61" s="42"/>
    </row>
    <row r="62" spans="1:19" s="29" customFormat="1" ht="32.25" customHeight="1" x14ac:dyDescent="0.25">
      <c r="I62" s="124" t="s">
        <v>199</v>
      </c>
      <c r="J62" s="124"/>
      <c r="K62" s="124"/>
      <c r="L62" s="124"/>
      <c r="M62" s="43"/>
      <c r="N62" s="44" t="s">
        <v>59</v>
      </c>
      <c r="O62" s="44"/>
      <c r="P62" s="45"/>
      <c r="Q62" s="24">
        <f>Q63+Q66</f>
        <v>32.9</v>
      </c>
      <c r="R62" s="42"/>
    </row>
    <row r="63" spans="1:19" ht="15" hidden="1" customHeight="1" x14ac:dyDescent="0.25">
      <c r="A63" s="29"/>
      <c r="B63" s="29"/>
      <c r="C63" s="29"/>
      <c r="D63" s="29"/>
      <c r="E63" s="29"/>
      <c r="F63" s="29"/>
      <c r="G63" s="29"/>
      <c r="H63" s="29"/>
      <c r="I63" s="125" t="s">
        <v>60</v>
      </c>
      <c r="J63" s="125"/>
      <c r="K63" s="125"/>
      <c r="L63" s="125"/>
      <c r="M63" s="43"/>
      <c r="N63" s="44" t="s">
        <v>61</v>
      </c>
      <c r="O63" s="44" t="s">
        <v>62</v>
      </c>
      <c r="P63" s="44"/>
      <c r="Q63" s="15">
        <f>Q64</f>
        <v>0</v>
      </c>
    </row>
    <row r="64" spans="1:19" ht="15" hidden="1" customHeight="1" x14ac:dyDescent="0.25">
      <c r="I64" s="126" t="s">
        <v>17</v>
      </c>
      <c r="J64" s="126"/>
      <c r="K64" s="126"/>
      <c r="L64" s="126"/>
      <c r="M64" s="126"/>
      <c r="N64" s="41" t="s">
        <v>61</v>
      </c>
      <c r="O64" s="41" t="s">
        <v>62</v>
      </c>
      <c r="P64" s="41" t="s">
        <v>19</v>
      </c>
      <c r="Q64" s="19">
        <f>Q65</f>
        <v>0</v>
      </c>
    </row>
    <row r="65" spans="1:18" ht="15" hidden="1" customHeight="1" x14ac:dyDescent="0.25">
      <c r="I65" s="107" t="s">
        <v>20</v>
      </c>
      <c r="J65" s="107"/>
      <c r="K65" s="107"/>
      <c r="L65" s="107"/>
      <c r="M65" s="46"/>
      <c r="N65" s="41" t="s">
        <v>61</v>
      </c>
      <c r="O65" s="41" t="s">
        <v>62</v>
      </c>
      <c r="P65" s="41" t="s">
        <v>21</v>
      </c>
      <c r="Q65" s="19"/>
    </row>
    <row r="66" spans="1:18" ht="54" customHeight="1" x14ac:dyDescent="0.25">
      <c r="A66" s="29"/>
      <c r="B66" s="29"/>
      <c r="C66" s="29"/>
      <c r="D66" s="29"/>
      <c r="E66" s="29"/>
      <c r="F66" s="29"/>
      <c r="G66" s="29"/>
      <c r="H66" s="29"/>
      <c r="I66" s="127" t="s">
        <v>63</v>
      </c>
      <c r="J66" s="127"/>
      <c r="K66" s="127"/>
      <c r="L66" s="127"/>
      <c r="M66" s="43"/>
      <c r="N66" s="41" t="s">
        <v>59</v>
      </c>
      <c r="O66" s="41" t="s">
        <v>64</v>
      </c>
      <c r="P66" s="41"/>
      <c r="Q66" s="19">
        <f>Q67</f>
        <v>32.9</v>
      </c>
    </row>
    <row r="67" spans="1:18" ht="30" customHeight="1" x14ac:dyDescent="0.25">
      <c r="I67" s="123" t="s">
        <v>17</v>
      </c>
      <c r="J67" s="123"/>
      <c r="K67" s="123"/>
      <c r="L67" s="123"/>
      <c r="M67" s="123"/>
      <c r="N67" s="41" t="s">
        <v>59</v>
      </c>
      <c r="O67" s="41" t="s">
        <v>64</v>
      </c>
      <c r="P67" s="41" t="s">
        <v>19</v>
      </c>
      <c r="Q67" s="19">
        <f>Q68</f>
        <v>32.9</v>
      </c>
    </row>
    <row r="68" spans="1:18" ht="27" customHeight="1" x14ac:dyDescent="0.25">
      <c r="I68" s="102" t="s">
        <v>20</v>
      </c>
      <c r="J68" s="102"/>
      <c r="K68" s="102"/>
      <c r="L68" s="102"/>
      <c r="M68" s="47"/>
      <c r="N68" s="41" t="s">
        <v>59</v>
      </c>
      <c r="O68" s="41" t="s">
        <v>64</v>
      </c>
      <c r="P68" s="41" t="s">
        <v>21</v>
      </c>
      <c r="Q68" s="19">
        <v>32.9</v>
      </c>
    </row>
    <row r="69" spans="1:18" ht="27" hidden="1" customHeight="1" x14ac:dyDescent="0.25">
      <c r="I69" s="117"/>
      <c r="J69" s="117"/>
      <c r="K69" s="117"/>
      <c r="L69" s="117"/>
      <c r="M69" s="37"/>
      <c r="N69" s="18"/>
      <c r="O69" s="18"/>
      <c r="P69" s="18"/>
      <c r="Q69" s="19"/>
    </row>
    <row r="70" spans="1:18" ht="27" hidden="1" customHeight="1" x14ac:dyDescent="0.25">
      <c r="I70" s="117"/>
      <c r="J70" s="117"/>
      <c r="K70" s="117"/>
      <c r="L70" s="117"/>
      <c r="M70" s="37"/>
      <c r="N70" s="18"/>
      <c r="O70" s="18"/>
      <c r="P70" s="18"/>
      <c r="Q70" s="19"/>
    </row>
    <row r="71" spans="1:18" ht="27" hidden="1" customHeight="1" x14ac:dyDescent="0.25">
      <c r="I71" s="117"/>
      <c r="J71" s="117"/>
      <c r="K71" s="117"/>
      <c r="L71" s="117"/>
      <c r="M71" s="37"/>
      <c r="N71" s="18"/>
      <c r="O71" s="18"/>
      <c r="P71" s="18"/>
      <c r="Q71" s="19"/>
    </row>
    <row r="72" spans="1:18" s="29" customFormat="1" ht="25.5" customHeight="1" x14ac:dyDescent="0.25">
      <c r="I72" s="101" t="s">
        <v>65</v>
      </c>
      <c r="J72" s="101"/>
      <c r="K72" s="101"/>
      <c r="L72" s="101"/>
      <c r="M72" s="23"/>
      <c r="N72" s="9" t="s">
        <v>66</v>
      </c>
      <c r="O72" s="10"/>
      <c r="P72" s="10"/>
      <c r="Q72" s="24">
        <f>Q73+Q76+Q85+Q79+Q88+Q91+Q94+Q82</f>
        <v>27.000000000000004</v>
      </c>
      <c r="R72" s="42"/>
    </row>
    <row r="73" spans="1:18" ht="54.75" customHeight="1" x14ac:dyDescent="0.25">
      <c r="I73" s="100" t="s">
        <v>67</v>
      </c>
      <c r="J73" s="100"/>
      <c r="K73" s="100"/>
      <c r="L73" s="100"/>
      <c r="M73" s="20"/>
      <c r="N73" s="9" t="s">
        <v>66</v>
      </c>
      <c r="O73" s="10" t="s">
        <v>68</v>
      </c>
      <c r="P73" s="10"/>
      <c r="Q73" s="24">
        <f>Q74</f>
        <v>5.2</v>
      </c>
      <c r="R73" s="42"/>
    </row>
    <row r="74" spans="1:18" ht="28.5" customHeight="1" x14ac:dyDescent="0.25">
      <c r="I74" s="92" t="s">
        <v>17</v>
      </c>
      <c r="J74" s="92"/>
      <c r="K74" s="92"/>
      <c r="L74" s="92"/>
      <c r="M74" s="20"/>
      <c r="N74" s="18" t="s">
        <v>66</v>
      </c>
      <c r="O74" s="26" t="s">
        <v>68</v>
      </c>
      <c r="P74" s="26" t="s">
        <v>19</v>
      </c>
      <c r="Q74" s="48">
        <f>Q75</f>
        <v>5.2</v>
      </c>
    </row>
    <row r="75" spans="1:18" ht="28.5" customHeight="1" x14ac:dyDescent="0.25">
      <c r="I75" s="92" t="s">
        <v>20</v>
      </c>
      <c r="J75" s="92"/>
      <c r="K75" s="92"/>
      <c r="L75" s="92"/>
      <c r="M75" s="20"/>
      <c r="N75" s="18" t="s">
        <v>66</v>
      </c>
      <c r="O75" s="26" t="s">
        <v>68</v>
      </c>
      <c r="P75" s="26" t="s">
        <v>21</v>
      </c>
      <c r="Q75" s="48">
        <v>5.2</v>
      </c>
    </row>
    <row r="76" spans="1:18" ht="53.25" customHeight="1" x14ac:dyDescent="0.25">
      <c r="I76" s="100" t="s">
        <v>69</v>
      </c>
      <c r="J76" s="100"/>
      <c r="K76" s="100"/>
      <c r="L76" s="100"/>
      <c r="M76" s="20"/>
      <c r="N76" s="9" t="s">
        <v>66</v>
      </c>
      <c r="O76" s="10" t="s">
        <v>70</v>
      </c>
      <c r="P76" s="10"/>
      <c r="Q76" s="24">
        <f>Q77</f>
        <v>5.2</v>
      </c>
    </row>
    <row r="77" spans="1:18" ht="27" customHeight="1" x14ac:dyDescent="0.25">
      <c r="I77" s="92" t="s">
        <v>17</v>
      </c>
      <c r="J77" s="92"/>
      <c r="K77" s="92"/>
      <c r="L77" s="92"/>
      <c r="M77" s="20"/>
      <c r="N77" s="18" t="s">
        <v>66</v>
      </c>
      <c r="O77" s="26" t="s">
        <v>70</v>
      </c>
      <c r="P77" s="26" t="s">
        <v>19</v>
      </c>
      <c r="Q77" s="48">
        <f>Q78</f>
        <v>5.2</v>
      </c>
    </row>
    <row r="78" spans="1:18" ht="29.25" customHeight="1" x14ac:dyDescent="0.25">
      <c r="I78" s="92" t="s">
        <v>20</v>
      </c>
      <c r="J78" s="92"/>
      <c r="K78" s="92"/>
      <c r="L78" s="92"/>
      <c r="M78" s="20"/>
      <c r="N78" s="18" t="s">
        <v>66</v>
      </c>
      <c r="O78" s="26" t="s">
        <v>70</v>
      </c>
      <c r="P78" s="26" t="s">
        <v>21</v>
      </c>
      <c r="Q78" s="48">
        <v>5.2</v>
      </c>
    </row>
    <row r="79" spans="1:18" s="29" customFormat="1" ht="58.5" customHeight="1" x14ac:dyDescent="0.25">
      <c r="I79" s="100" t="s">
        <v>205</v>
      </c>
      <c r="J79" s="100"/>
      <c r="K79" s="100"/>
      <c r="L79" s="100"/>
      <c r="M79" s="23"/>
      <c r="N79" s="9" t="s">
        <v>66</v>
      </c>
      <c r="O79" s="10" t="s">
        <v>71</v>
      </c>
      <c r="P79" s="10"/>
      <c r="Q79" s="24">
        <f>Q80</f>
        <v>6.2</v>
      </c>
      <c r="R79" s="42"/>
    </row>
    <row r="80" spans="1:18" s="29" customFormat="1" ht="30" customHeight="1" x14ac:dyDescent="0.25">
      <c r="I80" s="92" t="s">
        <v>17</v>
      </c>
      <c r="J80" s="92"/>
      <c r="K80" s="92"/>
      <c r="L80" s="92"/>
      <c r="M80" s="23"/>
      <c r="N80" s="18" t="s">
        <v>66</v>
      </c>
      <c r="O80" s="26" t="s">
        <v>71</v>
      </c>
      <c r="P80" s="26" t="s">
        <v>19</v>
      </c>
      <c r="Q80" s="48">
        <f>Q81</f>
        <v>6.2</v>
      </c>
      <c r="R80" s="42"/>
    </row>
    <row r="81" spans="9:19" s="29" customFormat="1" ht="25.5" customHeight="1" x14ac:dyDescent="0.25">
      <c r="I81" s="92" t="s">
        <v>20</v>
      </c>
      <c r="J81" s="92"/>
      <c r="K81" s="92"/>
      <c r="L81" s="92"/>
      <c r="M81" s="23"/>
      <c r="N81" s="18" t="s">
        <v>66</v>
      </c>
      <c r="O81" s="26" t="s">
        <v>71</v>
      </c>
      <c r="P81" s="26" t="s">
        <v>21</v>
      </c>
      <c r="Q81" s="48">
        <v>6.2</v>
      </c>
      <c r="R81" s="42"/>
    </row>
    <row r="82" spans="9:19" s="29" customFormat="1" ht="0.75" customHeight="1" x14ac:dyDescent="0.25">
      <c r="I82" s="121" t="s">
        <v>72</v>
      </c>
      <c r="J82" s="121"/>
      <c r="K82" s="121"/>
      <c r="L82" s="121"/>
      <c r="M82" s="49"/>
      <c r="N82" s="50" t="s">
        <v>66</v>
      </c>
      <c r="O82" s="51" t="s">
        <v>73</v>
      </c>
      <c r="P82" s="51"/>
      <c r="Q82" s="52">
        <f>Q83</f>
        <v>0</v>
      </c>
      <c r="R82" s="42"/>
    </row>
    <row r="83" spans="9:19" s="29" customFormat="1" ht="25.5" hidden="1" customHeight="1" x14ac:dyDescent="0.25">
      <c r="I83" s="122" t="s">
        <v>17</v>
      </c>
      <c r="J83" s="122"/>
      <c r="K83" s="122"/>
      <c r="L83" s="122"/>
      <c r="M83" s="49"/>
      <c r="N83" s="53" t="s">
        <v>66</v>
      </c>
      <c r="O83" s="54" t="s">
        <v>73</v>
      </c>
      <c r="P83" s="54" t="s">
        <v>19</v>
      </c>
      <c r="Q83" s="21">
        <f>Q84</f>
        <v>0</v>
      </c>
      <c r="R83" s="42"/>
    </row>
    <row r="84" spans="9:19" s="29" customFormat="1" ht="33.75" hidden="1" customHeight="1" x14ac:dyDescent="0.25">
      <c r="I84" s="122" t="s">
        <v>20</v>
      </c>
      <c r="J84" s="122"/>
      <c r="K84" s="122"/>
      <c r="L84" s="122"/>
      <c r="M84" s="49"/>
      <c r="N84" s="53" t="s">
        <v>66</v>
      </c>
      <c r="O84" s="54" t="s">
        <v>73</v>
      </c>
      <c r="P84" s="54" t="s">
        <v>21</v>
      </c>
      <c r="Q84" s="21"/>
      <c r="R84" s="42"/>
    </row>
    <row r="85" spans="9:19" ht="70.5" customHeight="1" x14ac:dyDescent="0.25">
      <c r="I85" s="120" t="s">
        <v>74</v>
      </c>
      <c r="J85" s="120"/>
      <c r="K85" s="120"/>
      <c r="L85" s="120"/>
      <c r="M85" s="20"/>
      <c r="N85" s="9" t="s">
        <v>66</v>
      </c>
      <c r="O85" s="10" t="s">
        <v>75</v>
      </c>
      <c r="P85" s="10"/>
      <c r="Q85" s="24">
        <f>Q86</f>
        <v>5.2</v>
      </c>
    </row>
    <row r="86" spans="9:19" ht="30.75" customHeight="1" x14ac:dyDescent="0.25">
      <c r="I86" s="92" t="s">
        <v>17</v>
      </c>
      <c r="J86" s="92"/>
      <c r="K86" s="92"/>
      <c r="L86" s="92"/>
      <c r="M86" s="20"/>
      <c r="N86" s="18" t="s">
        <v>66</v>
      </c>
      <c r="O86" s="26" t="s">
        <v>75</v>
      </c>
      <c r="P86" s="26" t="s">
        <v>19</v>
      </c>
      <c r="Q86" s="48">
        <f>Q87</f>
        <v>5.2</v>
      </c>
    </row>
    <row r="87" spans="9:19" ht="31.5" customHeight="1" x14ac:dyDescent="0.25">
      <c r="I87" s="92" t="s">
        <v>20</v>
      </c>
      <c r="J87" s="92"/>
      <c r="K87" s="92"/>
      <c r="L87" s="92"/>
      <c r="M87" s="20"/>
      <c r="N87" s="18" t="s">
        <v>66</v>
      </c>
      <c r="O87" s="26" t="s">
        <v>75</v>
      </c>
      <c r="P87" s="26" t="s">
        <v>21</v>
      </c>
      <c r="Q87" s="48">
        <v>5.2</v>
      </c>
    </row>
    <row r="88" spans="9:19" ht="57.75" customHeight="1" x14ac:dyDescent="0.25">
      <c r="I88" s="97" t="s">
        <v>76</v>
      </c>
      <c r="J88" s="97"/>
      <c r="K88" s="97"/>
      <c r="L88" s="97"/>
      <c r="M88" s="20"/>
      <c r="N88" s="9" t="s">
        <v>66</v>
      </c>
      <c r="O88" s="10" t="s">
        <v>77</v>
      </c>
      <c r="P88" s="10"/>
      <c r="Q88" s="24">
        <f>Q89</f>
        <v>2.6</v>
      </c>
      <c r="R88" s="42"/>
      <c r="S88" s="29"/>
    </row>
    <row r="89" spans="9:19" ht="28.5" customHeight="1" x14ac:dyDescent="0.25">
      <c r="I89" s="92" t="s">
        <v>17</v>
      </c>
      <c r="J89" s="92"/>
      <c r="K89" s="92"/>
      <c r="L89" s="92"/>
      <c r="M89" s="20"/>
      <c r="N89" s="18" t="s">
        <v>66</v>
      </c>
      <c r="O89" s="26" t="s">
        <v>77</v>
      </c>
      <c r="P89" s="26" t="s">
        <v>19</v>
      </c>
      <c r="Q89" s="48">
        <f>Q90</f>
        <v>2.6</v>
      </c>
      <c r="R89" s="42"/>
      <c r="S89" s="29"/>
    </row>
    <row r="90" spans="9:19" ht="27" customHeight="1" x14ac:dyDescent="0.25">
      <c r="I90" s="92" t="s">
        <v>20</v>
      </c>
      <c r="J90" s="92"/>
      <c r="K90" s="92"/>
      <c r="L90" s="92"/>
      <c r="M90" s="20"/>
      <c r="N90" s="18" t="s">
        <v>66</v>
      </c>
      <c r="O90" s="26" t="s">
        <v>77</v>
      </c>
      <c r="P90" s="26" t="s">
        <v>21</v>
      </c>
      <c r="Q90" s="48">
        <v>2.6</v>
      </c>
      <c r="R90" s="42"/>
      <c r="S90" s="29"/>
    </row>
    <row r="91" spans="9:19" ht="96" customHeight="1" x14ac:dyDescent="0.25">
      <c r="I91" s="120" t="s">
        <v>204</v>
      </c>
      <c r="J91" s="120"/>
      <c r="K91" s="120"/>
      <c r="L91" s="120"/>
      <c r="M91" s="20"/>
      <c r="N91" s="9" t="s">
        <v>66</v>
      </c>
      <c r="O91" s="10" t="s">
        <v>78</v>
      </c>
      <c r="P91" s="10"/>
      <c r="Q91" s="24">
        <f>Q92</f>
        <v>2.6</v>
      </c>
      <c r="R91" s="42"/>
      <c r="S91" s="29"/>
    </row>
    <row r="92" spans="9:19" ht="27.75" customHeight="1" x14ac:dyDescent="0.25">
      <c r="I92" s="92" t="s">
        <v>17</v>
      </c>
      <c r="J92" s="92"/>
      <c r="K92" s="92"/>
      <c r="L92" s="92"/>
      <c r="M92" s="20"/>
      <c r="N92" s="18" t="s">
        <v>66</v>
      </c>
      <c r="O92" s="26" t="s">
        <v>78</v>
      </c>
      <c r="P92" s="26" t="s">
        <v>19</v>
      </c>
      <c r="Q92" s="48">
        <f>Q93</f>
        <v>2.6</v>
      </c>
      <c r="R92" s="42"/>
      <c r="S92" s="29"/>
    </row>
    <row r="93" spans="9:19" ht="32.25" customHeight="1" x14ac:dyDescent="0.25">
      <c r="I93" s="92" t="s">
        <v>20</v>
      </c>
      <c r="J93" s="92"/>
      <c r="K93" s="92"/>
      <c r="L93" s="92"/>
      <c r="M93" s="20"/>
      <c r="N93" s="18" t="s">
        <v>66</v>
      </c>
      <c r="O93" s="26" t="s">
        <v>78</v>
      </c>
      <c r="P93" s="26" t="s">
        <v>21</v>
      </c>
      <c r="Q93" s="48">
        <v>2.6</v>
      </c>
      <c r="R93" s="42"/>
      <c r="S93" s="29"/>
    </row>
    <row r="94" spans="9:19" ht="87.75" hidden="1" customHeight="1" x14ac:dyDescent="0.25">
      <c r="I94" s="121" t="s">
        <v>79</v>
      </c>
      <c r="J94" s="121"/>
      <c r="K94" s="121"/>
      <c r="L94" s="121"/>
      <c r="M94" s="55"/>
      <c r="N94" s="50" t="s">
        <v>66</v>
      </c>
      <c r="O94" s="51" t="s">
        <v>80</v>
      </c>
      <c r="P94" s="51"/>
      <c r="Q94" s="52">
        <f>Q95</f>
        <v>0</v>
      </c>
      <c r="R94" s="42">
        <v>12</v>
      </c>
      <c r="S94" s="29"/>
    </row>
    <row r="95" spans="9:19" ht="27.75" hidden="1" customHeight="1" x14ac:dyDescent="0.25">
      <c r="I95" s="122" t="s">
        <v>17</v>
      </c>
      <c r="J95" s="122"/>
      <c r="K95" s="122"/>
      <c r="L95" s="122"/>
      <c r="M95" s="55"/>
      <c r="N95" s="53" t="s">
        <v>66</v>
      </c>
      <c r="O95" s="54" t="s">
        <v>80</v>
      </c>
      <c r="P95" s="54" t="s">
        <v>19</v>
      </c>
      <c r="Q95" s="21">
        <f>Q96</f>
        <v>0</v>
      </c>
      <c r="R95" s="42"/>
      <c r="S95" s="29"/>
    </row>
    <row r="96" spans="9:19" ht="27.75" hidden="1" customHeight="1" x14ac:dyDescent="0.25">
      <c r="I96" s="122" t="s">
        <v>20</v>
      </c>
      <c r="J96" s="122"/>
      <c r="K96" s="122"/>
      <c r="L96" s="122"/>
      <c r="M96" s="55"/>
      <c r="N96" s="53" t="s">
        <v>66</v>
      </c>
      <c r="O96" s="54" t="s">
        <v>80</v>
      </c>
      <c r="P96" s="54" t="s">
        <v>21</v>
      </c>
      <c r="Q96" s="21"/>
      <c r="R96" s="42"/>
      <c r="S96" s="29"/>
    </row>
    <row r="97" spans="9:19" ht="16.5" customHeight="1" x14ac:dyDescent="0.25">
      <c r="I97" s="99" t="s">
        <v>81</v>
      </c>
      <c r="J97" s="99"/>
      <c r="K97" s="99"/>
      <c r="L97" s="99"/>
      <c r="M97" s="37"/>
      <c r="N97" s="9" t="s">
        <v>82</v>
      </c>
      <c r="O97" s="9"/>
      <c r="P97" s="10"/>
      <c r="Q97" s="24">
        <f>Q98+Q104</f>
        <v>16339.699999999999</v>
      </c>
      <c r="R97" s="42"/>
      <c r="S97" s="29"/>
    </row>
    <row r="98" spans="9:19" s="29" customFormat="1" ht="17.25" customHeight="1" x14ac:dyDescent="0.25">
      <c r="I98" s="99" t="s">
        <v>83</v>
      </c>
      <c r="J98" s="99"/>
      <c r="K98" s="99"/>
      <c r="L98" s="99"/>
      <c r="M98" s="39"/>
      <c r="N98" s="9" t="s">
        <v>84</v>
      </c>
      <c r="O98" s="9"/>
      <c r="P98" s="10"/>
      <c r="Q98" s="15">
        <f>Q99</f>
        <v>106.9</v>
      </c>
      <c r="R98" s="42"/>
    </row>
    <row r="99" spans="9:19" s="29" customFormat="1" ht="94.5" customHeight="1" x14ac:dyDescent="0.25">
      <c r="I99" s="120" t="s">
        <v>85</v>
      </c>
      <c r="J99" s="120"/>
      <c r="K99" s="120"/>
      <c r="L99" s="120"/>
      <c r="M99" s="120"/>
      <c r="N99" s="9" t="s">
        <v>84</v>
      </c>
      <c r="O99" s="9" t="s">
        <v>86</v>
      </c>
      <c r="P99" s="9"/>
      <c r="Q99" s="15">
        <f>Q100+Q102</f>
        <v>106.9</v>
      </c>
      <c r="R99" s="42"/>
    </row>
    <row r="100" spans="9:19" ht="19.5" hidden="1" customHeight="1" x14ac:dyDescent="0.25">
      <c r="I100" s="109" t="s">
        <v>33</v>
      </c>
      <c r="J100" s="109"/>
      <c r="K100" s="109"/>
      <c r="L100" s="109"/>
      <c r="M100" s="109"/>
      <c r="N100" s="18" t="s">
        <v>84</v>
      </c>
      <c r="O100" s="18" t="s">
        <v>86</v>
      </c>
      <c r="P100" s="86" t="s">
        <v>35</v>
      </c>
      <c r="Q100" s="85">
        <f>Q101</f>
        <v>0</v>
      </c>
    </row>
    <row r="101" spans="9:19" ht="43.5" hidden="1" customHeight="1" x14ac:dyDescent="0.25">
      <c r="I101" s="92" t="s">
        <v>87</v>
      </c>
      <c r="J101" s="92"/>
      <c r="K101" s="92"/>
      <c r="L101" s="92"/>
      <c r="M101" s="56"/>
      <c r="N101" s="18" t="s">
        <v>84</v>
      </c>
      <c r="O101" s="18" t="s">
        <v>86</v>
      </c>
      <c r="P101" s="18" t="s">
        <v>88</v>
      </c>
      <c r="Q101" s="19">
        <v>0</v>
      </c>
    </row>
    <row r="102" spans="9:19" ht="29.25" customHeight="1" x14ac:dyDescent="0.25">
      <c r="I102" s="92" t="s">
        <v>17</v>
      </c>
      <c r="J102" s="92"/>
      <c r="K102" s="92"/>
      <c r="L102" s="92"/>
      <c r="M102" s="56"/>
      <c r="N102" s="18" t="s">
        <v>84</v>
      </c>
      <c r="O102" s="18" t="s">
        <v>86</v>
      </c>
      <c r="P102" s="18" t="s">
        <v>19</v>
      </c>
      <c r="Q102" s="19">
        <v>106.9</v>
      </c>
    </row>
    <row r="103" spans="9:19" ht="30.75" customHeight="1" x14ac:dyDescent="0.25">
      <c r="I103" s="92" t="s">
        <v>20</v>
      </c>
      <c r="J103" s="92"/>
      <c r="K103" s="92"/>
      <c r="L103" s="92"/>
      <c r="M103" s="56"/>
      <c r="N103" s="18" t="s">
        <v>84</v>
      </c>
      <c r="O103" s="18" t="s">
        <v>86</v>
      </c>
      <c r="P103" s="18" t="s">
        <v>214</v>
      </c>
      <c r="Q103" s="19">
        <v>106.9</v>
      </c>
    </row>
    <row r="104" spans="9:19" ht="21" customHeight="1" x14ac:dyDescent="0.25">
      <c r="I104" s="101" t="s">
        <v>89</v>
      </c>
      <c r="J104" s="101"/>
      <c r="K104" s="101"/>
      <c r="L104" s="101"/>
      <c r="M104" s="57"/>
      <c r="N104" s="9" t="s">
        <v>90</v>
      </c>
      <c r="O104" s="9"/>
      <c r="P104" s="10"/>
      <c r="Q104" s="15">
        <f>Q105</f>
        <v>16232.8</v>
      </c>
      <c r="R104" s="36"/>
      <c r="S104" s="58"/>
    </row>
    <row r="105" spans="9:19" ht="21.75" customHeight="1" x14ac:dyDescent="0.25">
      <c r="I105" s="101" t="s">
        <v>91</v>
      </c>
      <c r="J105" s="101"/>
      <c r="K105" s="101"/>
      <c r="L105" s="101"/>
      <c r="M105" s="57"/>
      <c r="N105" s="9" t="s">
        <v>90</v>
      </c>
      <c r="O105" s="9" t="s">
        <v>92</v>
      </c>
      <c r="P105" s="10"/>
      <c r="Q105" s="15">
        <f>Q106</f>
        <v>16232.8</v>
      </c>
      <c r="R105" s="36"/>
      <c r="S105" s="17"/>
    </row>
    <row r="106" spans="9:19" ht="58.5" customHeight="1" x14ac:dyDescent="0.25">
      <c r="I106" s="95" t="s">
        <v>93</v>
      </c>
      <c r="J106" s="95"/>
      <c r="K106" s="95"/>
      <c r="L106" s="95"/>
      <c r="M106" s="59"/>
      <c r="N106" s="18" t="s">
        <v>90</v>
      </c>
      <c r="O106" s="18" t="s">
        <v>92</v>
      </c>
      <c r="P106" s="18"/>
      <c r="Q106" s="19">
        <f>Q107</f>
        <v>16232.8</v>
      </c>
      <c r="R106" s="36"/>
      <c r="S106" s="58"/>
    </row>
    <row r="107" spans="9:19" ht="26.25" customHeight="1" x14ac:dyDescent="0.25">
      <c r="I107" s="111" t="s">
        <v>17</v>
      </c>
      <c r="J107" s="111"/>
      <c r="K107" s="111"/>
      <c r="L107" s="111"/>
      <c r="M107" s="39"/>
      <c r="N107" s="18" t="s">
        <v>90</v>
      </c>
      <c r="O107" s="18" t="s">
        <v>92</v>
      </c>
      <c r="P107" s="18" t="s">
        <v>19</v>
      </c>
      <c r="Q107" s="19">
        <f>Q108</f>
        <v>16232.8</v>
      </c>
      <c r="R107" s="36"/>
      <c r="S107" s="58"/>
    </row>
    <row r="108" spans="9:19" ht="26.25" customHeight="1" x14ac:dyDescent="0.25">
      <c r="I108" s="92" t="s">
        <v>20</v>
      </c>
      <c r="J108" s="92"/>
      <c r="K108" s="92"/>
      <c r="L108" s="92"/>
      <c r="M108" s="39"/>
      <c r="N108" s="18" t="s">
        <v>90</v>
      </c>
      <c r="O108" s="18" t="s">
        <v>92</v>
      </c>
      <c r="P108" s="18" t="s">
        <v>21</v>
      </c>
      <c r="Q108" s="81">
        <f>16245.5-12.7</f>
        <v>16232.8</v>
      </c>
      <c r="R108" s="36"/>
      <c r="S108" s="58"/>
    </row>
    <row r="109" spans="9:19" ht="26.25" customHeight="1" x14ac:dyDescent="0.25">
      <c r="I109" s="99" t="s">
        <v>94</v>
      </c>
      <c r="J109" s="99"/>
      <c r="K109" s="99"/>
      <c r="L109" s="99"/>
      <c r="M109" s="37"/>
      <c r="N109" s="9" t="s">
        <v>95</v>
      </c>
      <c r="O109" s="9"/>
      <c r="P109" s="10"/>
      <c r="Q109" s="15">
        <f>Q110</f>
        <v>24708.2</v>
      </c>
      <c r="R109" s="12"/>
    </row>
    <row r="110" spans="9:19" ht="15.75" customHeight="1" x14ac:dyDescent="0.25">
      <c r="I110" s="101" t="s">
        <v>96</v>
      </c>
      <c r="J110" s="101"/>
      <c r="K110" s="101"/>
      <c r="L110" s="101"/>
      <c r="M110" s="101"/>
      <c r="N110" s="9" t="s">
        <v>97</v>
      </c>
      <c r="O110" s="9"/>
      <c r="P110" s="9"/>
      <c r="Q110" s="15">
        <f>Q111+Q127+Q142+Q154+Q139</f>
        <v>24708.2</v>
      </c>
      <c r="R110" s="36"/>
      <c r="S110" s="58"/>
    </row>
    <row r="111" spans="9:19" ht="33" customHeight="1" x14ac:dyDescent="0.25">
      <c r="I111" s="99" t="s">
        <v>98</v>
      </c>
      <c r="J111" s="99"/>
      <c r="K111" s="99"/>
      <c r="L111" s="99"/>
      <c r="M111" s="30"/>
      <c r="N111" s="9" t="s">
        <v>97</v>
      </c>
      <c r="O111" s="9" t="s">
        <v>99</v>
      </c>
      <c r="P111" s="9"/>
      <c r="Q111" s="15">
        <f>Q115+Q118+Q112+Q121+Q124</f>
        <v>1066.9000000000001</v>
      </c>
      <c r="R111" s="36"/>
      <c r="S111" s="58"/>
    </row>
    <row r="112" spans="9:19" ht="129.75" customHeight="1" x14ac:dyDescent="0.25">
      <c r="I112" s="100" t="s">
        <v>100</v>
      </c>
      <c r="J112" s="100"/>
      <c r="K112" s="100"/>
      <c r="L112" s="100"/>
      <c r="M112" s="37"/>
      <c r="N112" s="18" t="s">
        <v>97</v>
      </c>
      <c r="O112" s="18" t="s">
        <v>101</v>
      </c>
      <c r="P112" s="18"/>
      <c r="Q112" s="19">
        <f>Q113</f>
        <v>1066.9000000000001</v>
      </c>
    </row>
    <row r="113" spans="9:19" s="29" customFormat="1" ht="30" customHeight="1" x14ac:dyDescent="0.25">
      <c r="I113" s="91" t="s">
        <v>17</v>
      </c>
      <c r="J113" s="91"/>
      <c r="K113" s="91"/>
      <c r="L113" s="91"/>
      <c r="M113" s="91"/>
      <c r="N113" s="18" t="s">
        <v>97</v>
      </c>
      <c r="O113" s="18" t="s">
        <v>101</v>
      </c>
      <c r="P113" s="18" t="s">
        <v>19</v>
      </c>
      <c r="Q113" s="19">
        <f>Q114</f>
        <v>1066.9000000000001</v>
      </c>
      <c r="R113" s="42"/>
    </row>
    <row r="114" spans="9:19" s="29" customFormat="1" ht="28.5" customHeight="1" x14ac:dyDescent="0.25">
      <c r="I114" s="92" t="s">
        <v>20</v>
      </c>
      <c r="J114" s="92"/>
      <c r="K114" s="92"/>
      <c r="L114" s="92"/>
      <c r="M114" s="20"/>
      <c r="N114" s="18" t="s">
        <v>97</v>
      </c>
      <c r="O114" s="18" t="s">
        <v>101</v>
      </c>
      <c r="P114" s="18" t="s">
        <v>21</v>
      </c>
      <c r="Q114" s="81">
        <f>950+116.9</f>
        <v>1066.9000000000001</v>
      </c>
      <c r="R114" s="4"/>
    </row>
    <row r="115" spans="9:19" ht="83.25" customHeight="1" x14ac:dyDescent="0.25">
      <c r="I115" s="100" t="s">
        <v>102</v>
      </c>
      <c r="J115" s="100"/>
      <c r="K115" s="100"/>
      <c r="L115" s="100"/>
      <c r="M115" s="37"/>
      <c r="N115" s="18" t="s">
        <v>97</v>
      </c>
      <c r="O115" s="18" t="s">
        <v>103</v>
      </c>
      <c r="P115" s="18"/>
      <c r="Q115" s="19">
        <f>Q116</f>
        <v>0</v>
      </c>
      <c r="R115" s="60"/>
      <c r="S115" s="38"/>
    </row>
    <row r="116" spans="9:19" ht="27" customHeight="1" x14ac:dyDescent="0.25">
      <c r="I116" s="91" t="s">
        <v>17</v>
      </c>
      <c r="J116" s="91"/>
      <c r="K116" s="91"/>
      <c r="L116" s="91"/>
      <c r="M116" s="91"/>
      <c r="N116" s="18" t="s">
        <v>97</v>
      </c>
      <c r="O116" s="18" t="s">
        <v>103</v>
      </c>
      <c r="P116" s="18" t="s">
        <v>19</v>
      </c>
      <c r="Q116" s="19">
        <f>Q117</f>
        <v>0</v>
      </c>
      <c r="R116" s="12"/>
    </row>
    <row r="117" spans="9:19" ht="14.25" customHeight="1" x14ac:dyDescent="0.25">
      <c r="I117" s="92" t="s">
        <v>20</v>
      </c>
      <c r="J117" s="92"/>
      <c r="K117" s="92"/>
      <c r="L117" s="92"/>
      <c r="M117" s="20"/>
      <c r="N117" s="18" t="s">
        <v>97</v>
      </c>
      <c r="O117" s="18" t="s">
        <v>103</v>
      </c>
      <c r="P117" s="18" t="s">
        <v>21</v>
      </c>
      <c r="Q117" s="19">
        <v>0</v>
      </c>
      <c r="R117" s="88"/>
    </row>
    <row r="118" spans="9:19" ht="26.25" hidden="1" customHeight="1" x14ac:dyDescent="0.25">
      <c r="I118" s="103" t="s">
        <v>104</v>
      </c>
      <c r="J118" s="103"/>
      <c r="K118" s="103"/>
      <c r="L118" s="103"/>
      <c r="M118" s="103"/>
      <c r="N118" s="18" t="s">
        <v>97</v>
      </c>
      <c r="O118" s="18" t="s">
        <v>105</v>
      </c>
      <c r="P118" s="18"/>
      <c r="Q118" s="19">
        <f>Q119</f>
        <v>0</v>
      </c>
      <c r="R118" s="60"/>
    </row>
    <row r="119" spans="9:19" ht="15" hidden="1" customHeight="1" x14ac:dyDescent="0.25">
      <c r="I119" s="111" t="s">
        <v>17</v>
      </c>
      <c r="J119" s="111"/>
      <c r="K119" s="111"/>
      <c r="L119" s="111"/>
      <c r="M119" s="37"/>
      <c r="N119" s="18" t="s">
        <v>97</v>
      </c>
      <c r="O119" s="18" t="s">
        <v>105</v>
      </c>
      <c r="P119" s="18" t="s">
        <v>19</v>
      </c>
      <c r="Q119" s="19">
        <f>Q120</f>
        <v>0</v>
      </c>
    </row>
    <row r="120" spans="9:19" ht="14.25" hidden="1" customHeight="1" x14ac:dyDescent="0.25">
      <c r="I120" s="92" t="s">
        <v>20</v>
      </c>
      <c r="J120" s="92"/>
      <c r="K120" s="92"/>
      <c r="L120" s="92"/>
      <c r="M120" s="37"/>
      <c r="N120" s="18" t="s">
        <v>97</v>
      </c>
      <c r="O120" s="18" t="s">
        <v>105</v>
      </c>
      <c r="P120" s="18" t="s">
        <v>21</v>
      </c>
      <c r="Q120" s="19"/>
    </row>
    <row r="121" spans="9:19" ht="15" hidden="1" customHeight="1" x14ac:dyDescent="0.25">
      <c r="I121" s="119" t="s">
        <v>106</v>
      </c>
      <c r="J121" s="119"/>
      <c r="K121" s="119"/>
      <c r="L121" s="119"/>
      <c r="M121" s="37"/>
      <c r="N121" s="18" t="s">
        <v>97</v>
      </c>
      <c r="O121" s="18" t="s">
        <v>107</v>
      </c>
      <c r="P121" s="18"/>
      <c r="Q121" s="21">
        <f>Q122</f>
        <v>0</v>
      </c>
      <c r="R121" s="58"/>
      <c r="S121" s="38"/>
    </row>
    <row r="122" spans="9:19" ht="15" hidden="1" customHeight="1" x14ac:dyDescent="0.25">
      <c r="I122" s="91" t="s">
        <v>17</v>
      </c>
      <c r="J122" s="91"/>
      <c r="K122" s="91"/>
      <c r="L122" s="91"/>
      <c r="M122" s="91"/>
      <c r="N122" s="18" t="s">
        <v>97</v>
      </c>
      <c r="O122" s="18" t="s">
        <v>107</v>
      </c>
      <c r="P122" s="18" t="s">
        <v>19</v>
      </c>
      <c r="Q122" s="21">
        <f>Q123</f>
        <v>0</v>
      </c>
      <c r="R122" s="38"/>
    </row>
    <row r="123" spans="9:19" ht="15" hidden="1" customHeight="1" x14ac:dyDescent="0.25">
      <c r="I123" s="92" t="s">
        <v>20</v>
      </c>
      <c r="J123" s="92"/>
      <c r="K123" s="92"/>
      <c r="L123" s="92"/>
      <c r="M123" s="20"/>
      <c r="N123" s="18" t="s">
        <v>97</v>
      </c>
      <c r="O123" s="18" t="s">
        <v>107</v>
      </c>
      <c r="P123" s="18" t="s">
        <v>21</v>
      </c>
      <c r="Q123" s="21">
        <v>0</v>
      </c>
      <c r="R123" s="38"/>
    </row>
    <row r="124" spans="9:19" ht="24.75" hidden="1" customHeight="1" x14ac:dyDescent="0.25">
      <c r="I124" s="119" t="s">
        <v>108</v>
      </c>
      <c r="J124" s="119"/>
      <c r="K124" s="119"/>
      <c r="L124" s="119"/>
      <c r="M124" s="37"/>
      <c r="N124" s="18" t="s">
        <v>97</v>
      </c>
      <c r="O124" s="18" t="s">
        <v>109</v>
      </c>
      <c r="P124" s="18"/>
      <c r="Q124" s="21">
        <f>Q125</f>
        <v>0</v>
      </c>
      <c r="R124" s="58"/>
      <c r="S124" s="38"/>
    </row>
    <row r="125" spans="9:19" hidden="1" x14ac:dyDescent="0.25">
      <c r="I125" s="91" t="s">
        <v>17</v>
      </c>
      <c r="J125" s="91"/>
      <c r="K125" s="91"/>
      <c r="L125" s="91"/>
      <c r="M125" s="91"/>
      <c r="N125" s="18" t="s">
        <v>97</v>
      </c>
      <c r="O125" s="18" t="s">
        <v>109</v>
      </c>
      <c r="P125" s="18" t="s">
        <v>19</v>
      </c>
      <c r="Q125" s="21">
        <f>Q126</f>
        <v>0</v>
      </c>
      <c r="R125" s="38"/>
    </row>
    <row r="126" spans="9:19" hidden="1" x14ac:dyDescent="0.25">
      <c r="I126" s="92" t="s">
        <v>20</v>
      </c>
      <c r="J126" s="92"/>
      <c r="K126" s="92"/>
      <c r="L126" s="92"/>
      <c r="M126" s="20"/>
      <c r="N126" s="18" t="s">
        <v>97</v>
      </c>
      <c r="O126" s="18" t="s">
        <v>109</v>
      </c>
      <c r="P126" s="18" t="s">
        <v>21</v>
      </c>
      <c r="Q126" s="21">
        <v>0</v>
      </c>
      <c r="R126" s="38"/>
    </row>
    <row r="127" spans="9:19" s="29" customFormat="1" ht="25.5" customHeight="1" x14ac:dyDescent="0.25">
      <c r="I127" s="100" t="s">
        <v>110</v>
      </c>
      <c r="J127" s="100"/>
      <c r="K127" s="100"/>
      <c r="L127" s="100"/>
      <c r="M127" s="37"/>
      <c r="N127" s="9" t="s">
        <v>97</v>
      </c>
      <c r="O127" s="9" t="s">
        <v>111</v>
      </c>
      <c r="P127" s="9"/>
      <c r="Q127" s="15">
        <f>Q128+Q131+Q134</f>
        <v>535</v>
      </c>
      <c r="R127" s="42"/>
    </row>
    <row r="128" spans="9:19" s="29" customFormat="1" ht="23.25" customHeight="1" x14ac:dyDescent="0.25">
      <c r="I128" s="100" t="s">
        <v>112</v>
      </c>
      <c r="J128" s="100"/>
      <c r="K128" s="100"/>
      <c r="L128" s="100"/>
      <c r="M128" s="39"/>
      <c r="N128" s="18" t="s">
        <v>97</v>
      </c>
      <c r="O128" s="18" t="s">
        <v>113</v>
      </c>
      <c r="P128" s="18"/>
      <c r="Q128" s="19">
        <f>Q129</f>
        <v>0</v>
      </c>
      <c r="R128" s="4"/>
      <c r="S128" s="1"/>
    </row>
    <row r="129" spans="9:19" ht="24.75" customHeight="1" x14ac:dyDescent="0.25">
      <c r="I129" s="111" t="s">
        <v>17</v>
      </c>
      <c r="J129" s="111"/>
      <c r="K129" s="111"/>
      <c r="L129" s="111"/>
      <c r="M129" s="39"/>
      <c r="N129" s="18" t="s">
        <v>97</v>
      </c>
      <c r="O129" s="18" t="s">
        <v>113</v>
      </c>
      <c r="P129" s="18" t="s">
        <v>19</v>
      </c>
      <c r="Q129" s="19">
        <f>Q130</f>
        <v>0</v>
      </c>
    </row>
    <row r="130" spans="9:19" ht="27" customHeight="1" x14ac:dyDescent="0.25">
      <c r="I130" s="92" t="s">
        <v>20</v>
      </c>
      <c r="J130" s="92"/>
      <c r="K130" s="92"/>
      <c r="L130" s="92"/>
      <c r="M130" s="39"/>
      <c r="N130" s="18" t="s">
        <v>97</v>
      </c>
      <c r="O130" s="18" t="s">
        <v>113</v>
      </c>
      <c r="P130" s="18" t="s">
        <v>21</v>
      </c>
      <c r="Q130" s="19">
        <v>0</v>
      </c>
    </row>
    <row r="131" spans="9:19" ht="30" customHeight="1" x14ac:dyDescent="0.25">
      <c r="I131" s="100" t="s">
        <v>114</v>
      </c>
      <c r="J131" s="100"/>
      <c r="K131" s="100"/>
      <c r="L131" s="100"/>
      <c r="M131" s="39"/>
      <c r="N131" s="18" t="s">
        <v>97</v>
      </c>
      <c r="O131" s="18" t="s">
        <v>115</v>
      </c>
      <c r="P131" s="18"/>
      <c r="Q131" s="19">
        <f>Q132</f>
        <v>535</v>
      </c>
    </row>
    <row r="132" spans="9:19" ht="27.75" customHeight="1" x14ac:dyDescent="0.25">
      <c r="I132" s="111" t="s">
        <v>17</v>
      </c>
      <c r="J132" s="111"/>
      <c r="K132" s="111"/>
      <c r="L132" s="111"/>
      <c r="M132" s="39"/>
      <c r="N132" s="18" t="s">
        <v>97</v>
      </c>
      <c r="O132" s="18" t="s">
        <v>115</v>
      </c>
      <c r="P132" s="18" t="s">
        <v>19</v>
      </c>
      <c r="Q132" s="19">
        <f>Q133</f>
        <v>535</v>
      </c>
    </row>
    <row r="133" spans="9:19" ht="28.5" customHeight="1" x14ac:dyDescent="0.25">
      <c r="I133" s="92" t="s">
        <v>20</v>
      </c>
      <c r="J133" s="92"/>
      <c r="K133" s="92"/>
      <c r="L133" s="92"/>
      <c r="M133" s="39"/>
      <c r="N133" s="18" t="s">
        <v>97</v>
      </c>
      <c r="O133" s="18" t="s">
        <v>115</v>
      </c>
      <c r="P133" s="18" t="s">
        <v>21</v>
      </c>
      <c r="Q133" s="81">
        <f>460+76.3-1.3</f>
        <v>535</v>
      </c>
      <c r="R133" s="36"/>
      <c r="S133" s="3"/>
    </row>
    <row r="134" spans="9:19" ht="42.75" customHeight="1" x14ac:dyDescent="0.25">
      <c r="I134" s="118" t="s">
        <v>116</v>
      </c>
      <c r="J134" s="118"/>
      <c r="K134" s="118"/>
      <c r="L134" s="118"/>
      <c r="M134" s="39"/>
      <c r="N134" s="18" t="s">
        <v>97</v>
      </c>
      <c r="O134" s="18" t="s">
        <v>117</v>
      </c>
      <c r="P134" s="18"/>
      <c r="Q134" s="81">
        <f>Q135</f>
        <v>0</v>
      </c>
    </row>
    <row r="135" spans="9:19" ht="27" customHeight="1" x14ac:dyDescent="0.25">
      <c r="I135" s="111" t="s">
        <v>17</v>
      </c>
      <c r="J135" s="111"/>
      <c r="K135" s="111"/>
      <c r="L135" s="111"/>
      <c r="M135" s="39"/>
      <c r="N135" s="18" t="s">
        <v>97</v>
      </c>
      <c r="O135" s="18" t="s">
        <v>117</v>
      </c>
      <c r="P135" s="18" t="s">
        <v>19</v>
      </c>
      <c r="Q135" s="81">
        <f>Q136</f>
        <v>0</v>
      </c>
    </row>
    <row r="136" spans="9:19" ht="29.25" customHeight="1" x14ac:dyDescent="0.25">
      <c r="I136" s="92" t="s">
        <v>20</v>
      </c>
      <c r="J136" s="92"/>
      <c r="K136" s="92"/>
      <c r="L136" s="92"/>
      <c r="M136" s="39"/>
      <c r="N136" s="18" t="s">
        <v>97</v>
      </c>
      <c r="O136" s="18" t="s">
        <v>117</v>
      </c>
      <c r="P136" s="18" t="s">
        <v>21</v>
      </c>
      <c r="Q136" s="81">
        <v>0</v>
      </c>
      <c r="R136" s="36"/>
      <c r="S136" s="3"/>
    </row>
    <row r="137" spans="9:19" ht="26.25" hidden="1" customHeight="1" x14ac:dyDescent="0.25">
      <c r="I137" s="117"/>
      <c r="J137" s="117"/>
      <c r="K137" s="117"/>
      <c r="L137" s="117"/>
      <c r="M137" s="39"/>
      <c r="N137" s="18"/>
      <c r="O137" s="18"/>
      <c r="P137" s="18"/>
      <c r="Q137" s="81"/>
      <c r="R137" s="36"/>
    </row>
    <row r="138" spans="9:19" ht="26.25" hidden="1" customHeight="1" x14ac:dyDescent="0.25">
      <c r="I138" s="117"/>
      <c r="J138" s="117"/>
      <c r="K138" s="117"/>
      <c r="L138" s="117"/>
      <c r="M138" s="39"/>
      <c r="N138" s="18"/>
      <c r="O138" s="18"/>
      <c r="P138" s="18"/>
      <c r="Q138" s="81"/>
      <c r="R138" s="36"/>
    </row>
    <row r="139" spans="9:19" ht="54" customHeight="1" x14ac:dyDescent="0.25">
      <c r="I139" s="97" t="s">
        <v>118</v>
      </c>
      <c r="J139" s="97"/>
      <c r="K139" s="97"/>
      <c r="L139" s="97"/>
      <c r="M139" s="39"/>
      <c r="N139" s="9" t="s">
        <v>97</v>
      </c>
      <c r="O139" s="9" t="s">
        <v>119</v>
      </c>
      <c r="P139" s="9"/>
      <c r="Q139" s="84">
        <f>Q140</f>
        <v>2624.6</v>
      </c>
    </row>
    <row r="140" spans="9:19" ht="30" customHeight="1" x14ac:dyDescent="0.25">
      <c r="I140" s="111" t="s">
        <v>17</v>
      </c>
      <c r="J140" s="111"/>
      <c r="K140" s="111"/>
      <c r="L140" s="111"/>
      <c r="M140" s="39"/>
      <c r="N140" s="18" t="s">
        <v>97</v>
      </c>
      <c r="O140" s="18" t="s">
        <v>119</v>
      </c>
      <c r="P140" s="18" t="s">
        <v>19</v>
      </c>
      <c r="Q140" s="81">
        <f>Q141</f>
        <v>2624.6</v>
      </c>
    </row>
    <row r="141" spans="9:19" ht="27.75" customHeight="1" x14ac:dyDescent="0.25">
      <c r="I141" s="92" t="s">
        <v>20</v>
      </c>
      <c r="J141" s="92"/>
      <c r="K141" s="92"/>
      <c r="L141" s="92"/>
      <c r="M141" s="39"/>
      <c r="N141" s="18" t="s">
        <v>97</v>
      </c>
      <c r="O141" s="18" t="s">
        <v>119</v>
      </c>
      <c r="P141" s="18" t="s">
        <v>21</v>
      </c>
      <c r="Q141" s="81">
        <v>2624.6</v>
      </c>
    </row>
    <row r="142" spans="9:19" ht="21.75" customHeight="1" x14ac:dyDescent="0.25">
      <c r="I142" s="99" t="s">
        <v>120</v>
      </c>
      <c r="J142" s="99"/>
      <c r="K142" s="99"/>
      <c r="L142" s="99"/>
      <c r="M142" s="39"/>
      <c r="N142" s="9" t="s">
        <v>97</v>
      </c>
      <c r="O142" s="9" t="s">
        <v>121</v>
      </c>
      <c r="P142" s="9"/>
      <c r="Q142" s="84">
        <f>Q143+Q148+Q151</f>
        <v>17691.400000000001</v>
      </c>
    </row>
    <row r="143" spans="9:19" s="61" customFormat="1" ht="52.5" customHeight="1" x14ac:dyDescent="0.25">
      <c r="I143" s="100" t="s">
        <v>206</v>
      </c>
      <c r="J143" s="100"/>
      <c r="K143" s="100"/>
      <c r="L143" s="100"/>
      <c r="M143" s="20"/>
      <c r="N143" s="18" t="s">
        <v>97</v>
      </c>
      <c r="O143" s="18" t="s">
        <v>122</v>
      </c>
      <c r="P143" s="18"/>
      <c r="Q143" s="83">
        <f>Q144+Q146</f>
        <v>17175.600000000002</v>
      </c>
      <c r="R143" s="62"/>
      <c r="S143" s="63"/>
    </row>
    <row r="144" spans="9:19" ht="24.75" customHeight="1" x14ac:dyDescent="0.25">
      <c r="I144" s="111" t="s">
        <v>17</v>
      </c>
      <c r="J144" s="111"/>
      <c r="K144" s="111"/>
      <c r="L144" s="111"/>
      <c r="M144" s="20"/>
      <c r="N144" s="18" t="s">
        <v>97</v>
      </c>
      <c r="O144" s="18" t="s">
        <v>122</v>
      </c>
      <c r="P144" s="18" t="s">
        <v>19</v>
      </c>
      <c r="Q144" s="83">
        <f>Q145</f>
        <v>16947.2</v>
      </c>
    </row>
    <row r="145" spans="9:19" ht="24.75" customHeight="1" x14ac:dyDescent="0.25">
      <c r="I145" s="92" t="s">
        <v>20</v>
      </c>
      <c r="J145" s="92"/>
      <c r="K145" s="92"/>
      <c r="L145" s="92"/>
      <c r="M145" s="20"/>
      <c r="N145" s="18" t="s">
        <v>97</v>
      </c>
      <c r="O145" s="18" t="s">
        <v>122</v>
      </c>
      <c r="P145" s="18" t="s">
        <v>21</v>
      </c>
      <c r="Q145" s="83">
        <f>17047.2-100</f>
        <v>16947.2</v>
      </c>
      <c r="R145" s="62"/>
    </row>
    <row r="146" spans="9:19" ht="24.75" customHeight="1" x14ac:dyDescent="0.25">
      <c r="I146" s="115" t="s">
        <v>33</v>
      </c>
      <c r="J146" s="116"/>
      <c r="K146" s="116"/>
      <c r="L146" s="116"/>
      <c r="M146" s="116"/>
      <c r="N146" s="18" t="s">
        <v>209</v>
      </c>
      <c r="O146" s="18" t="s">
        <v>210</v>
      </c>
      <c r="P146" s="18" t="s">
        <v>28</v>
      </c>
      <c r="Q146" s="83">
        <f>Q147</f>
        <v>228.4</v>
      </c>
      <c r="R146" s="62"/>
    </row>
    <row r="147" spans="9:19" ht="24.75" customHeight="1" x14ac:dyDescent="0.25">
      <c r="I147" s="113" t="s">
        <v>26</v>
      </c>
      <c r="J147" s="114"/>
      <c r="K147" s="114"/>
      <c r="L147" s="114"/>
      <c r="M147" s="89"/>
      <c r="N147" s="18" t="s">
        <v>211</v>
      </c>
      <c r="O147" s="18" t="s">
        <v>212</v>
      </c>
      <c r="P147" s="18" t="s">
        <v>213</v>
      </c>
      <c r="Q147" s="83">
        <v>228.4</v>
      </c>
      <c r="R147" s="62"/>
    </row>
    <row r="148" spans="9:19" ht="51.75" customHeight="1" x14ac:dyDescent="0.25">
      <c r="I148" s="100" t="s">
        <v>123</v>
      </c>
      <c r="J148" s="100"/>
      <c r="K148" s="100"/>
      <c r="L148" s="100"/>
      <c r="M148" s="20"/>
      <c r="N148" s="18" t="s">
        <v>97</v>
      </c>
      <c r="O148" s="18" t="s">
        <v>124</v>
      </c>
      <c r="P148" s="18"/>
      <c r="Q148" s="48">
        <f>Q149</f>
        <v>166.20000000000002</v>
      </c>
    </row>
    <row r="149" spans="9:19" s="29" customFormat="1" ht="25.5" customHeight="1" x14ac:dyDescent="0.25">
      <c r="I149" s="111" t="s">
        <v>17</v>
      </c>
      <c r="J149" s="111"/>
      <c r="K149" s="111"/>
      <c r="L149" s="111"/>
      <c r="M149" s="20"/>
      <c r="N149" s="18" t="s">
        <v>97</v>
      </c>
      <c r="O149" s="18" t="s">
        <v>124</v>
      </c>
      <c r="P149" s="18" t="s">
        <v>19</v>
      </c>
      <c r="Q149" s="48">
        <f>Q150</f>
        <v>166.20000000000002</v>
      </c>
      <c r="R149" s="42"/>
    </row>
    <row r="150" spans="9:19" ht="25.5" customHeight="1" x14ac:dyDescent="0.25">
      <c r="I150" s="92" t="s">
        <v>20</v>
      </c>
      <c r="J150" s="92"/>
      <c r="K150" s="92"/>
      <c r="L150" s="92"/>
      <c r="M150" s="20"/>
      <c r="N150" s="18" t="s">
        <v>97</v>
      </c>
      <c r="O150" s="18" t="s">
        <v>124</v>
      </c>
      <c r="P150" s="18" t="s">
        <v>21</v>
      </c>
      <c r="Q150" s="48">
        <f>326.6-144.4-16</f>
        <v>166.20000000000002</v>
      </c>
      <c r="S150" s="80"/>
    </row>
    <row r="151" spans="9:19" ht="78.75" customHeight="1" x14ac:dyDescent="0.25">
      <c r="I151" s="100" t="s">
        <v>125</v>
      </c>
      <c r="J151" s="100"/>
      <c r="K151" s="100"/>
      <c r="L151" s="100"/>
      <c r="M151" s="20"/>
      <c r="N151" s="18" t="s">
        <v>97</v>
      </c>
      <c r="O151" s="18" t="s">
        <v>126</v>
      </c>
      <c r="P151" s="18"/>
      <c r="Q151" s="48">
        <f>Q152</f>
        <v>349.6</v>
      </c>
    </row>
    <row r="152" spans="9:19" ht="24.75" customHeight="1" x14ac:dyDescent="0.25">
      <c r="I152" s="111" t="s">
        <v>17</v>
      </c>
      <c r="J152" s="111"/>
      <c r="K152" s="111"/>
      <c r="L152" s="111"/>
      <c r="M152" s="20"/>
      <c r="N152" s="18" t="s">
        <v>97</v>
      </c>
      <c r="O152" s="18" t="s">
        <v>126</v>
      </c>
      <c r="P152" s="18" t="s">
        <v>19</v>
      </c>
      <c r="Q152" s="48">
        <f>Q153</f>
        <v>349.6</v>
      </c>
    </row>
    <row r="153" spans="9:19" ht="24.75" customHeight="1" x14ac:dyDescent="0.25">
      <c r="I153" s="92" t="s">
        <v>20</v>
      </c>
      <c r="J153" s="92"/>
      <c r="K153" s="92"/>
      <c r="L153" s="92"/>
      <c r="M153" s="20"/>
      <c r="N153" s="18" t="s">
        <v>97</v>
      </c>
      <c r="O153" s="18" t="s">
        <v>126</v>
      </c>
      <c r="P153" s="18" t="s">
        <v>21</v>
      </c>
      <c r="Q153" s="48">
        <f>350-0.4</f>
        <v>349.6</v>
      </c>
      <c r="S153" s="80"/>
    </row>
    <row r="154" spans="9:19" s="29" customFormat="1" ht="27" customHeight="1" x14ac:dyDescent="0.25">
      <c r="I154" s="99" t="s">
        <v>127</v>
      </c>
      <c r="J154" s="99"/>
      <c r="K154" s="99"/>
      <c r="L154" s="99"/>
      <c r="M154" s="20"/>
      <c r="N154" s="9" t="s">
        <v>97</v>
      </c>
      <c r="O154" s="9" t="s">
        <v>128</v>
      </c>
      <c r="P154" s="9"/>
      <c r="Q154" s="15">
        <f>Q155+Q158+Q161+Q164</f>
        <v>2790.3</v>
      </c>
      <c r="R154" s="42"/>
    </row>
    <row r="155" spans="9:19" ht="30" hidden="1" customHeight="1" x14ac:dyDescent="0.25">
      <c r="I155" s="112" t="s">
        <v>129</v>
      </c>
      <c r="J155" s="112"/>
      <c r="K155" s="112"/>
      <c r="L155" s="112"/>
      <c r="M155" s="20"/>
      <c r="N155" s="18" t="s">
        <v>97</v>
      </c>
      <c r="O155" s="18" t="s">
        <v>130</v>
      </c>
      <c r="P155" s="18"/>
      <c r="Q155" s="19">
        <f>Q156</f>
        <v>0</v>
      </c>
    </row>
    <row r="156" spans="9:19" s="61" customFormat="1" ht="27" hidden="1" customHeight="1" x14ac:dyDescent="0.25">
      <c r="I156" s="111" t="s">
        <v>17</v>
      </c>
      <c r="J156" s="111"/>
      <c r="K156" s="111"/>
      <c r="L156" s="111"/>
      <c r="M156" s="20"/>
      <c r="N156" s="18" t="s">
        <v>97</v>
      </c>
      <c r="O156" s="18" t="s">
        <v>130</v>
      </c>
      <c r="P156" s="18" t="s">
        <v>19</v>
      </c>
      <c r="Q156" s="19">
        <f>Q157</f>
        <v>0</v>
      </c>
      <c r="R156" s="64"/>
    </row>
    <row r="157" spans="9:19" s="61" customFormat="1" ht="34.5" hidden="1" customHeight="1" x14ac:dyDescent="0.25">
      <c r="I157" s="92" t="s">
        <v>20</v>
      </c>
      <c r="J157" s="92"/>
      <c r="K157" s="92"/>
      <c r="L157" s="92"/>
      <c r="M157" s="20"/>
      <c r="N157" s="18" t="s">
        <v>97</v>
      </c>
      <c r="O157" s="18" t="s">
        <v>130</v>
      </c>
      <c r="P157" s="18" t="s">
        <v>21</v>
      </c>
      <c r="Q157" s="19">
        <f>63.1-63.1</f>
        <v>0</v>
      </c>
      <c r="R157" s="64"/>
    </row>
    <row r="158" spans="9:19" s="61" customFormat="1" ht="38.25" customHeight="1" x14ac:dyDescent="0.25">
      <c r="I158" s="100" t="s">
        <v>131</v>
      </c>
      <c r="J158" s="100"/>
      <c r="K158" s="100"/>
      <c r="L158" s="100"/>
      <c r="M158" s="20"/>
      <c r="N158" s="18" t="s">
        <v>97</v>
      </c>
      <c r="O158" s="18" t="s">
        <v>132</v>
      </c>
      <c r="P158" s="18"/>
      <c r="Q158" s="19">
        <f>Q159</f>
        <v>100.30000000000018</v>
      </c>
      <c r="R158" s="64"/>
    </row>
    <row r="159" spans="9:19" s="61" customFormat="1" ht="23.25" customHeight="1" x14ac:dyDescent="0.25">
      <c r="I159" s="91" t="s">
        <v>17</v>
      </c>
      <c r="J159" s="91"/>
      <c r="K159" s="91"/>
      <c r="L159" s="91"/>
      <c r="M159" s="91"/>
      <c r="N159" s="18" t="s">
        <v>97</v>
      </c>
      <c r="O159" s="18" t="s">
        <v>132</v>
      </c>
      <c r="P159" s="18" t="s">
        <v>19</v>
      </c>
      <c r="Q159" s="19">
        <f>Q160</f>
        <v>100.30000000000018</v>
      </c>
      <c r="R159" s="64"/>
    </row>
    <row r="160" spans="9:19" s="61" customFormat="1" ht="24.75" customHeight="1" x14ac:dyDescent="0.25">
      <c r="I160" s="92" t="s">
        <v>20</v>
      </c>
      <c r="J160" s="92"/>
      <c r="K160" s="92"/>
      <c r="L160" s="92"/>
      <c r="M160" s="20"/>
      <c r="N160" s="18" t="s">
        <v>97</v>
      </c>
      <c r="O160" s="18" t="s">
        <v>132</v>
      </c>
      <c r="P160" s="18" t="s">
        <v>21</v>
      </c>
      <c r="Q160" s="19">
        <f>2401-2300.7</f>
        <v>100.30000000000018</v>
      </c>
      <c r="R160" s="64"/>
      <c r="S160" s="87"/>
    </row>
    <row r="161" spans="9:19" s="29" customFormat="1" ht="58.5" customHeight="1" x14ac:dyDescent="0.25">
      <c r="I161" s="97" t="s">
        <v>133</v>
      </c>
      <c r="J161" s="97"/>
      <c r="K161" s="97"/>
      <c r="L161" s="97"/>
      <c r="M161" s="97"/>
      <c r="N161" s="18" t="s">
        <v>97</v>
      </c>
      <c r="O161" s="18" t="s">
        <v>134</v>
      </c>
      <c r="P161" s="18"/>
      <c r="Q161" s="48">
        <f>Q162</f>
        <v>1800</v>
      </c>
      <c r="R161" s="62"/>
      <c r="S161" s="1"/>
    </row>
    <row r="162" spans="9:19" s="29" customFormat="1" ht="23.25" customHeight="1" x14ac:dyDescent="0.25">
      <c r="I162" s="111" t="s">
        <v>17</v>
      </c>
      <c r="J162" s="111"/>
      <c r="K162" s="111"/>
      <c r="L162" s="111"/>
      <c r="M162" s="20"/>
      <c r="N162" s="18" t="s">
        <v>97</v>
      </c>
      <c r="O162" s="18" t="s">
        <v>134</v>
      </c>
      <c r="P162" s="18" t="s">
        <v>19</v>
      </c>
      <c r="Q162" s="48">
        <f>Q163</f>
        <v>1800</v>
      </c>
      <c r="R162" s="42"/>
    </row>
    <row r="163" spans="9:19" s="29" customFormat="1" ht="24" customHeight="1" x14ac:dyDescent="0.25">
      <c r="I163" s="92" t="s">
        <v>20</v>
      </c>
      <c r="J163" s="92"/>
      <c r="K163" s="92"/>
      <c r="L163" s="92"/>
      <c r="M163" s="20"/>
      <c r="N163" s="18" t="s">
        <v>97</v>
      </c>
      <c r="O163" s="18" t="s">
        <v>134</v>
      </c>
      <c r="P163" s="18" t="s">
        <v>21</v>
      </c>
      <c r="Q163" s="48">
        <v>1800</v>
      </c>
      <c r="R163" s="42"/>
    </row>
    <row r="164" spans="9:19" s="29" customFormat="1" ht="27" customHeight="1" x14ac:dyDescent="0.25">
      <c r="I164" s="103" t="s">
        <v>208</v>
      </c>
      <c r="J164" s="103"/>
      <c r="K164" s="103"/>
      <c r="L164" s="103"/>
      <c r="M164" s="103"/>
      <c r="N164" s="18" t="s">
        <v>97</v>
      </c>
      <c r="O164" s="18" t="s">
        <v>207</v>
      </c>
      <c r="P164" s="18"/>
      <c r="Q164" s="90">
        <f>Q165</f>
        <v>890</v>
      </c>
      <c r="R164" s="62"/>
      <c r="S164" s="1"/>
    </row>
    <row r="165" spans="9:19" s="29" customFormat="1" ht="23.25" customHeight="1" x14ac:dyDescent="0.25">
      <c r="I165" s="111" t="s">
        <v>17</v>
      </c>
      <c r="J165" s="111"/>
      <c r="K165" s="111"/>
      <c r="L165" s="111"/>
      <c r="M165" s="20"/>
      <c r="N165" s="18" t="s">
        <v>97</v>
      </c>
      <c r="O165" s="18" t="s">
        <v>207</v>
      </c>
      <c r="P165" s="18" t="s">
        <v>19</v>
      </c>
      <c r="Q165" s="90">
        <f>Q166</f>
        <v>890</v>
      </c>
      <c r="R165" s="42"/>
    </row>
    <row r="166" spans="9:19" s="29" customFormat="1" x14ac:dyDescent="0.25">
      <c r="I166" s="92" t="s">
        <v>20</v>
      </c>
      <c r="J166" s="92"/>
      <c r="K166" s="92"/>
      <c r="L166" s="92"/>
      <c r="M166" s="20"/>
      <c r="N166" s="18" t="s">
        <v>97</v>
      </c>
      <c r="O166" s="18" t="s">
        <v>207</v>
      </c>
      <c r="P166" s="18" t="s">
        <v>21</v>
      </c>
      <c r="Q166" s="90">
        <v>890</v>
      </c>
      <c r="R166" s="42"/>
    </row>
    <row r="167" spans="9:19" ht="18.75" customHeight="1" x14ac:dyDescent="0.25">
      <c r="I167" s="99" t="s">
        <v>135</v>
      </c>
      <c r="J167" s="99"/>
      <c r="K167" s="99"/>
      <c r="L167" s="99"/>
      <c r="M167" s="37"/>
      <c r="N167" s="9" t="s">
        <v>136</v>
      </c>
      <c r="O167" s="9"/>
      <c r="P167" s="9"/>
      <c r="Q167" s="15">
        <f>Q168+Q172+Q180</f>
        <v>5142.2000000000007</v>
      </c>
    </row>
    <row r="168" spans="9:19" ht="25.5" customHeight="1" x14ac:dyDescent="0.25">
      <c r="I168" s="94" t="s">
        <v>137</v>
      </c>
      <c r="J168" s="94"/>
      <c r="K168" s="94"/>
      <c r="L168" s="94"/>
      <c r="M168" s="94"/>
      <c r="N168" s="9" t="s">
        <v>138</v>
      </c>
      <c r="O168" s="9"/>
      <c r="P168" s="9"/>
      <c r="Q168" s="15">
        <f>Q170</f>
        <v>87.8</v>
      </c>
    </row>
    <row r="169" spans="9:19" ht="102" customHeight="1" x14ac:dyDescent="0.25">
      <c r="I169" s="110" t="s">
        <v>139</v>
      </c>
      <c r="J169" s="110"/>
      <c r="K169" s="110"/>
      <c r="L169" s="110"/>
      <c r="M169" s="30"/>
      <c r="N169" s="9" t="s">
        <v>138</v>
      </c>
      <c r="O169" s="9" t="s">
        <v>140</v>
      </c>
      <c r="P169" s="9"/>
      <c r="Q169" s="15">
        <f>Q168</f>
        <v>87.8</v>
      </c>
    </row>
    <row r="170" spans="9:19" ht="23.25" customHeight="1" x14ac:dyDescent="0.25">
      <c r="I170" s="111" t="s">
        <v>17</v>
      </c>
      <c r="J170" s="111"/>
      <c r="K170" s="111"/>
      <c r="L170" s="111"/>
      <c r="M170" s="37"/>
      <c r="N170" s="18" t="s">
        <v>138</v>
      </c>
      <c r="O170" s="18" t="s">
        <v>141</v>
      </c>
      <c r="P170" s="18" t="s">
        <v>19</v>
      </c>
      <c r="Q170" s="19">
        <f>Q171</f>
        <v>87.8</v>
      </c>
    </row>
    <row r="171" spans="9:19" ht="24.75" customHeight="1" x14ac:dyDescent="0.25">
      <c r="I171" s="92" t="s">
        <v>20</v>
      </c>
      <c r="J171" s="92"/>
      <c r="K171" s="92"/>
      <c r="L171" s="92"/>
      <c r="M171" s="37"/>
      <c r="N171" s="18" t="s">
        <v>138</v>
      </c>
      <c r="O171" s="18" t="s">
        <v>141</v>
      </c>
      <c r="P171" s="18" t="s">
        <v>21</v>
      </c>
      <c r="Q171" s="19">
        <f>126-38.2</f>
        <v>87.8</v>
      </c>
    </row>
    <row r="172" spans="9:19" ht="21" customHeight="1" x14ac:dyDescent="0.25">
      <c r="I172" s="101" t="s">
        <v>142</v>
      </c>
      <c r="J172" s="101"/>
      <c r="K172" s="101"/>
      <c r="L172" s="101"/>
      <c r="M172" s="101"/>
      <c r="N172" s="9" t="s">
        <v>143</v>
      </c>
      <c r="O172" s="9"/>
      <c r="P172" s="9"/>
      <c r="Q172" s="15">
        <f>Q173</f>
        <v>5046.6000000000004</v>
      </c>
    </row>
    <row r="173" spans="9:19" ht="43.5" customHeight="1" x14ac:dyDescent="0.25">
      <c r="I173" s="101" t="s">
        <v>144</v>
      </c>
      <c r="J173" s="101"/>
      <c r="K173" s="101"/>
      <c r="L173" s="101"/>
      <c r="M173" s="101"/>
      <c r="N173" s="9" t="s">
        <v>143</v>
      </c>
      <c r="O173" s="9" t="s">
        <v>145</v>
      </c>
      <c r="P173" s="9"/>
      <c r="Q173" s="15">
        <f>Q174+Q176+Q178</f>
        <v>5046.6000000000004</v>
      </c>
    </row>
    <row r="174" spans="9:19" ht="56.25" customHeight="1" x14ac:dyDescent="0.25">
      <c r="I174" s="108" t="s">
        <v>13</v>
      </c>
      <c r="J174" s="108"/>
      <c r="K174" s="108"/>
      <c r="L174" s="108"/>
      <c r="M174" s="108"/>
      <c r="N174" s="18" t="s">
        <v>143</v>
      </c>
      <c r="O174" s="18" t="s">
        <v>145</v>
      </c>
      <c r="P174" s="18" t="s">
        <v>14</v>
      </c>
      <c r="Q174" s="81">
        <f>Q175</f>
        <v>2544</v>
      </c>
    </row>
    <row r="175" spans="9:19" ht="19.5" customHeight="1" x14ac:dyDescent="0.25">
      <c r="I175" s="91" t="s">
        <v>146</v>
      </c>
      <c r="J175" s="91"/>
      <c r="K175" s="91"/>
      <c r="L175" s="91"/>
      <c r="M175" s="91"/>
      <c r="N175" s="18" t="s">
        <v>143</v>
      </c>
      <c r="O175" s="18" t="s">
        <v>145</v>
      </c>
      <c r="P175" s="18" t="s">
        <v>147</v>
      </c>
      <c r="Q175" s="81">
        <f>3846-1302</f>
        <v>2544</v>
      </c>
      <c r="S175" s="3"/>
    </row>
    <row r="176" spans="9:19" ht="27" customHeight="1" x14ac:dyDescent="0.25">
      <c r="I176" s="91" t="s">
        <v>17</v>
      </c>
      <c r="J176" s="91"/>
      <c r="K176" s="91"/>
      <c r="L176" s="91"/>
      <c r="M176" s="91"/>
      <c r="N176" s="18" t="s">
        <v>143</v>
      </c>
      <c r="O176" s="18" t="s">
        <v>145</v>
      </c>
      <c r="P176" s="18" t="s">
        <v>19</v>
      </c>
      <c r="Q176" s="81">
        <f>Q177</f>
        <v>2502.5</v>
      </c>
    </row>
    <row r="177" spans="9:19" ht="26.25" customHeight="1" x14ac:dyDescent="0.25">
      <c r="I177" s="92" t="s">
        <v>20</v>
      </c>
      <c r="J177" s="92"/>
      <c r="K177" s="92"/>
      <c r="L177" s="92"/>
      <c r="M177" s="20"/>
      <c r="N177" s="18" t="s">
        <v>143</v>
      </c>
      <c r="O177" s="18" t="s">
        <v>145</v>
      </c>
      <c r="P177" s="18" t="s">
        <v>21</v>
      </c>
      <c r="Q177" s="81">
        <f>1853.9-487.9-165.5+1302</f>
        <v>2502.5</v>
      </c>
      <c r="R177" s="12"/>
      <c r="S177" s="3"/>
    </row>
    <row r="178" spans="9:19" ht="15.75" customHeight="1" x14ac:dyDescent="0.25">
      <c r="I178" s="109" t="s">
        <v>33</v>
      </c>
      <c r="J178" s="109"/>
      <c r="K178" s="109"/>
      <c r="L178" s="109"/>
      <c r="M178" s="109"/>
      <c r="N178" s="18" t="s">
        <v>143</v>
      </c>
      <c r="O178" s="18" t="s">
        <v>145</v>
      </c>
      <c r="P178" s="18" t="s">
        <v>35</v>
      </c>
      <c r="Q178" s="81">
        <f>Q179</f>
        <v>0.1</v>
      </c>
    </row>
    <row r="179" spans="9:19" ht="21" customHeight="1" x14ac:dyDescent="0.25">
      <c r="I179" s="104" t="s">
        <v>26</v>
      </c>
      <c r="J179" s="104"/>
      <c r="K179" s="104"/>
      <c r="L179" s="104"/>
      <c r="M179" s="40"/>
      <c r="N179" s="18" t="s">
        <v>143</v>
      </c>
      <c r="O179" s="18" t="s">
        <v>145</v>
      </c>
      <c r="P179" s="18" t="s">
        <v>28</v>
      </c>
      <c r="Q179" s="81">
        <v>0.1</v>
      </c>
    </row>
    <row r="180" spans="9:19" ht="21" customHeight="1" x14ac:dyDescent="0.25">
      <c r="I180" s="105" t="s">
        <v>148</v>
      </c>
      <c r="J180" s="105"/>
      <c r="K180" s="105"/>
      <c r="L180" s="105"/>
      <c r="M180" s="66"/>
      <c r="N180" s="9" t="s">
        <v>149</v>
      </c>
      <c r="O180" s="9"/>
      <c r="P180" s="9"/>
      <c r="Q180" s="82">
        <f>Q181+Q184</f>
        <v>7.8000000000000007</v>
      </c>
    </row>
    <row r="181" spans="9:19" ht="72.75" customHeight="1" x14ac:dyDescent="0.25">
      <c r="I181" s="106" t="s">
        <v>79</v>
      </c>
      <c r="J181" s="106"/>
      <c r="K181" s="106"/>
      <c r="L181" s="106"/>
      <c r="M181" s="67"/>
      <c r="N181" s="44" t="s">
        <v>149</v>
      </c>
      <c r="O181" s="45" t="s">
        <v>80</v>
      </c>
      <c r="P181" s="44"/>
      <c r="Q181" s="82">
        <f>Q182</f>
        <v>5.2</v>
      </c>
    </row>
    <row r="182" spans="9:19" ht="30.75" customHeight="1" x14ac:dyDescent="0.25">
      <c r="I182" s="102" t="s">
        <v>17</v>
      </c>
      <c r="J182" s="102"/>
      <c r="K182" s="102"/>
      <c r="L182" s="102"/>
      <c r="M182" s="67"/>
      <c r="N182" s="41" t="s">
        <v>149</v>
      </c>
      <c r="O182" s="68" t="s">
        <v>80</v>
      </c>
      <c r="P182" s="41" t="s">
        <v>19</v>
      </c>
      <c r="Q182" s="82">
        <f>Q183</f>
        <v>5.2</v>
      </c>
    </row>
    <row r="183" spans="9:19" ht="33" customHeight="1" x14ac:dyDescent="0.25">
      <c r="I183" s="102" t="s">
        <v>20</v>
      </c>
      <c r="J183" s="102"/>
      <c r="K183" s="102"/>
      <c r="L183" s="102"/>
      <c r="M183" s="67"/>
      <c r="N183" s="41" t="s">
        <v>149</v>
      </c>
      <c r="O183" s="68" t="s">
        <v>80</v>
      </c>
      <c r="P183" s="41" t="s">
        <v>21</v>
      </c>
      <c r="Q183" s="83">
        <v>5.2</v>
      </c>
    </row>
    <row r="184" spans="9:19" ht="50.25" customHeight="1" x14ac:dyDescent="0.25">
      <c r="I184" s="107" t="s">
        <v>150</v>
      </c>
      <c r="J184" s="107"/>
      <c r="K184" s="107"/>
      <c r="L184" s="107"/>
      <c r="M184" s="69"/>
      <c r="N184" s="44" t="s">
        <v>149</v>
      </c>
      <c r="O184" s="45" t="s">
        <v>73</v>
      </c>
      <c r="P184" s="45"/>
      <c r="Q184" s="82">
        <f>Q185</f>
        <v>2.6</v>
      </c>
    </row>
    <row r="185" spans="9:19" ht="31.5" customHeight="1" x14ac:dyDescent="0.25">
      <c r="I185" s="102" t="s">
        <v>17</v>
      </c>
      <c r="J185" s="102"/>
      <c r="K185" s="102"/>
      <c r="L185" s="102"/>
      <c r="M185" s="69"/>
      <c r="N185" s="41" t="s">
        <v>149</v>
      </c>
      <c r="O185" s="68" t="s">
        <v>73</v>
      </c>
      <c r="P185" s="68" t="s">
        <v>19</v>
      </c>
      <c r="Q185" s="83">
        <f>Q186</f>
        <v>2.6</v>
      </c>
    </row>
    <row r="186" spans="9:19" ht="34.5" customHeight="1" x14ac:dyDescent="0.25">
      <c r="I186" s="102" t="s">
        <v>20</v>
      </c>
      <c r="J186" s="102"/>
      <c r="K186" s="102"/>
      <c r="L186" s="102"/>
      <c r="M186" s="69"/>
      <c r="N186" s="41" t="s">
        <v>149</v>
      </c>
      <c r="O186" s="68" t="s">
        <v>73</v>
      </c>
      <c r="P186" s="68" t="s">
        <v>21</v>
      </c>
      <c r="Q186" s="83">
        <v>2.6</v>
      </c>
    </row>
    <row r="187" spans="9:19" ht="21" hidden="1" customHeight="1" x14ac:dyDescent="0.25">
      <c r="I187" s="65"/>
      <c r="J187" s="70"/>
      <c r="K187" s="70"/>
      <c r="L187" s="70"/>
      <c r="M187" s="40"/>
      <c r="N187" s="18"/>
      <c r="O187" s="18"/>
      <c r="P187" s="18"/>
      <c r="Q187" s="81"/>
    </row>
    <row r="188" spans="9:19" ht="21" hidden="1" customHeight="1" x14ac:dyDescent="0.25">
      <c r="I188" s="65"/>
      <c r="J188" s="70"/>
      <c r="K188" s="70"/>
      <c r="L188" s="70"/>
      <c r="M188" s="40"/>
      <c r="N188" s="18"/>
      <c r="O188" s="18"/>
      <c r="P188" s="18"/>
      <c r="Q188" s="81"/>
    </row>
    <row r="189" spans="9:19" ht="21" hidden="1" customHeight="1" x14ac:dyDescent="0.25">
      <c r="I189" s="65"/>
      <c r="J189" s="70"/>
      <c r="K189" s="70"/>
      <c r="L189" s="70"/>
      <c r="M189" s="40"/>
      <c r="N189" s="18"/>
      <c r="O189" s="18"/>
      <c r="P189" s="18"/>
      <c r="Q189" s="81"/>
    </row>
    <row r="190" spans="9:19" ht="21" hidden="1" customHeight="1" x14ac:dyDescent="0.25">
      <c r="I190" s="65"/>
      <c r="J190" s="70"/>
      <c r="K190" s="70"/>
      <c r="L190" s="70"/>
      <c r="M190" s="40"/>
      <c r="N190" s="18"/>
      <c r="O190" s="18"/>
      <c r="P190" s="18"/>
      <c r="Q190" s="81"/>
    </row>
    <row r="191" spans="9:19" ht="21" hidden="1" customHeight="1" x14ac:dyDescent="0.25">
      <c r="I191" s="65"/>
      <c r="J191" s="70"/>
      <c r="K191" s="70"/>
      <c r="L191" s="70"/>
      <c r="M191" s="40"/>
      <c r="N191" s="18"/>
      <c r="O191" s="18"/>
      <c r="P191" s="18"/>
      <c r="Q191" s="81"/>
    </row>
    <row r="192" spans="9:19" ht="19.5" customHeight="1" x14ac:dyDescent="0.25">
      <c r="I192" s="94" t="s">
        <v>151</v>
      </c>
      <c r="J192" s="94"/>
      <c r="K192" s="94"/>
      <c r="L192" s="94"/>
      <c r="M192" s="94"/>
      <c r="N192" s="9" t="s">
        <v>152</v>
      </c>
      <c r="O192" s="9"/>
      <c r="P192" s="9"/>
      <c r="Q192" s="84">
        <f>Q193</f>
        <v>4325.6000000000004</v>
      </c>
    </row>
    <row r="193" spans="9:19" ht="15.75" customHeight="1" x14ac:dyDescent="0.25">
      <c r="I193" s="98" t="s">
        <v>153</v>
      </c>
      <c r="J193" s="98"/>
      <c r="K193" s="98"/>
      <c r="L193" s="98"/>
      <c r="M193" s="98"/>
      <c r="N193" s="9" t="s">
        <v>154</v>
      </c>
      <c r="O193" s="9"/>
      <c r="P193" s="9"/>
      <c r="Q193" s="84">
        <f>Q194</f>
        <v>4325.6000000000004</v>
      </c>
    </row>
    <row r="194" spans="9:19" ht="45.75" customHeight="1" x14ac:dyDescent="0.25">
      <c r="I194" s="103" t="s">
        <v>155</v>
      </c>
      <c r="J194" s="103"/>
      <c r="K194" s="103"/>
      <c r="L194" s="103"/>
      <c r="M194" s="103"/>
      <c r="N194" s="18" t="s">
        <v>154</v>
      </c>
      <c r="O194" s="18" t="s">
        <v>156</v>
      </c>
      <c r="P194" s="18"/>
      <c r="Q194" s="81">
        <f>Q195</f>
        <v>4325.6000000000004</v>
      </c>
    </row>
    <row r="195" spans="9:19" ht="26.25" customHeight="1" x14ac:dyDescent="0.25">
      <c r="I195" s="91" t="s">
        <v>17</v>
      </c>
      <c r="J195" s="91"/>
      <c r="K195" s="91"/>
      <c r="L195" s="91"/>
      <c r="M195" s="91"/>
      <c r="N195" s="18" t="s">
        <v>154</v>
      </c>
      <c r="O195" s="18" t="s">
        <v>156</v>
      </c>
      <c r="P195" s="18" t="s">
        <v>19</v>
      </c>
      <c r="Q195" s="81">
        <f>Q196</f>
        <v>4325.6000000000004</v>
      </c>
    </row>
    <row r="196" spans="9:19" ht="31.5" customHeight="1" x14ac:dyDescent="0.25">
      <c r="I196" s="92" t="s">
        <v>20</v>
      </c>
      <c r="J196" s="92"/>
      <c r="K196" s="92"/>
      <c r="L196" s="92"/>
      <c r="M196" s="20"/>
      <c r="N196" s="18" t="s">
        <v>154</v>
      </c>
      <c r="O196" s="18" t="s">
        <v>156</v>
      </c>
      <c r="P196" s="18" t="s">
        <v>21</v>
      </c>
      <c r="Q196" s="81">
        <f>4160+165.6</f>
        <v>4325.6000000000004</v>
      </c>
    </row>
    <row r="197" spans="9:19" s="29" customFormat="1" ht="16.5" customHeight="1" x14ac:dyDescent="0.25">
      <c r="I197" s="99" t="s">
        <v>157</v>
      </c>
      <c r="J197" s="99"/>
      <c r="K197" s="99"/>
      <c r="L197" s="99"/>
      <c r="M197" s="39"/>
      <c r="N197" s="9" t="s">
        <v>158</v>
      </c>
      <c r="O197" s="9"/>
      <c r="P197" s="9"/>
      <c r="Q197" s="84">
        <f>Q203+Q206+Q198</f>
        <v>2013.5</v>
      </c>
      <c r="R197" s="71"/>
      <c r="S197" s="72"/>
    </row>
    <row r="198" spans="9:19" s="29" customFormat="1" ht="19.5" customHeight="1" x14ac:dyDescent="0.25">
      <c r="I198" s="99" t="s">
        <v>159</v>
      </c>
      <c r="J198" s="99"/>
      <c r="K198" s="99"/>
      <c r="L198" s="99"/>
      <c r="M198" s="39"/>
      <c r="N198" s="9" t="s">
        <v>160</v>
      </c>
      <c r="O198" s="9"/>
      <c r="P198" s="9"/>
      <c r="Q198" s="84">
        <f>Q199</f>
        <v>296.60000000000002</v>
      </c>
      <c r="R198" s="71"/>
      <c r="S198" s="72"/>
    </row>
    <row r="199" spans="9:19" s="29" customFormat="1" ht="76.5" customHeight="1" x14ac:dyDescent="0.25">
      <c r="I199" s="100" t="s">
        <v>161</v>
      </c>
      <c r="J199" s="100"/>
      <c r="K199" s="100"/>
      <c r="L199" s="100"/>
      <c r="M199" s="23"/>
      <c r="N199" s="9" t="s">
        <v>160</v>
      </c>
      <c r="O199" s="9" t="s">
        <v>162</v>
      </c>
      <c r="P199" s="9"/>
      <c r="Q199" s="84">
        <f>Q200</f>
        <v>296.60000000000002</v>
      </c>
      <c r="R199" s="42"/>
      <c r="S199" s="72"/>
    </row>
    <row r="200" spans="9:19" s="29" customFormat="1" ht="15.75" customHeight="1" x14ac:dyDescent="0.25">
      <c r="I200" s="91" t="s">
        <v>163</v>
      </c>
      <c r="J200" s="91"/>
      <c r="K200" s="91"/>
      <c r="L200" s="91"/>
      <c r="M200" s="91"/>
      <c r="N200" s="18" t="s">
        <v>160</v>
      </c>
      <c r="O200" s="18" t="s">
        <v>162</v>
      </c>
      <c r="P200" s="18" t="s">
        <v>164</v>
      </c>
      <c r="Q200" s="81">
        <f>Q201</f>
        <v>296.60000000000002</v>
      </c>
      <c r="R200" s="42"/>
      <c r="S200" s="72"/>
    </row>
    <row r="201" spans="9:19" s="29" customFormat="1" ht="15.75" customHeight="1" x14ac:dyDescent="0.25">
      <c r="I201" s="91" t="s">
        <v>165</v>
      </c>
      <c r="J201" s="91"/>
      <c r="K201" s="91"/>
      <c r="L201" s="91"/>
      <c r="M201" s="91"/>
      <c r="N201" s="18" t="s">
        <v>160</v>
      </c>
      <c r="O201" s="18" t="s">
        <v>162</v>
      </c>
      <c r="P201" s="18" t="s">
        <v>166</v>
      </c>
      <c r="Q201" s="19">
        <v>296.60000000000002</v>
      </c>
      <c r="R201" s="42"/>
      <c r="S201" s="72"/>
    </row>
    <row r="202" spans="9:19" s="29" customFormat="1" ht="21.75" customHeight="1" x14ac:dyDescent="0.25">
      <c r="I202" s="99" t="s">
        <v>167</v>
      </c>
      <c r="J202" s="99"/>
      <c r="K202" s="99"/>
      <c r="L202" s="99"/>
      <c r="M202" s="39"/>
      <c r="N202" s="9" t="s">
        <v>168</v>
      </c>
      <c r="O202" s="9"/>
      <c r="P202" s="9"/>
      <c r="Q202" s="15">
        <f>Q203</f>
        <v>1020.5</v>
      </c>
      <c r="R202" s="71"/>
      <c r="S202" s="72"/>
    </row>
    <row r="203" spans="9:19" s="29" customFormat="1" ht="127.5" customHeight="1" x14ac:dyDescent="0.25">
      <c r="I203" s="100" t="s">
        <v>169</v>
      </c>
      <c r="J203" s="100"/>
      <c r="K203" s="100"/>
      <c r="L203" s="100"/>
      <c r="M203" s="23"/>
      <c r="N203" s="9" t="s">
        <v>168</v>
      </c>
      <c r="O203" s="9" t="s">
        <v>170</v>
      </c>
      <c r="P203" s="9"/>
      <c r="Q203" s="15">
        <f>Q204</f>
        <v>1020.5</v>
      </c>
      <c r="R203" s="42"/>
      <c r="S203" s="72"/>
    </row>
    <row r="204" spans="9:19" s="29" customFormat="1" ht="18" customHeight="1" x14ac:dyDescent="0.25">
      <c r="I204" s="91" t="s">
        <v>163</v>
      </c>
      <c r="J204" s="91"/>
      <c r="K204" s="91"/>
      <c r="L204" s="91"/>
      <c r="M204" s="91"/>
      <c r="N204" s="18" t="s">
        <v>168</v>
      </c>
      <c r="O204" s="18" t="s">
        <v>170</v>
      </c>
      <c r="P204" s="18" t="s">
        <v>164</v>
      </c>
      <c r="Q204" s="19">
        <f>Q205</f>
        <v>1020.5</v>
      </c>
      <c r="R204" s="42"/>
      <c r="S204" s="72"/>
    </row>
    <row r="205" spans="9:19" s="29" customFormat="1" ht="17.25" customHeight="1" x14ac:dyDescent="0.25">
      <c r="I205" s="91" t="s">
        <v>165</v>
      </c>
      <c r="J205" s="91"/>
      <c r="K205" s="91"/>
      <c r="L205" s="91"/>
      <c r="M205" s="91"/>
      <c r="N205" s="18" t="s">
        <v>168</v>
      </c>
      <c r="O205" s="18" t="s">
        <v>170</v>
      </c>
      <c r="P205" s="18" t="s">
        <v>166</v>
      </c>
      <c r="Q205" s="19">
        <v>1020.5</v>
      </c>
      <c r="R205" s="42"/>
      <c r="S205" s="72"/>
    </row>
    <row r="206" spans="9:19" s="29" customFormat="1" ht="18" customHeight="1" x14ac:dyDescent="0.25">
      <c r="I206" s="99" t="s">
        <v>171</v>
      </c>
      <c r="J206" s="99"/>
      <c r="K206" s="99"/>
      <c r="L206" s="99"/>
      <c r="M206" s="23"/>
      <c r="N206" s="9" t="s">
        <v>172</v>
      </c>
      <c r="O206" s="9"/>
      <c r="P206" s="9"/>
      <c r="Q206" s="15">
        <f>Q207+Q210</f>
        <v>696.4</v>
      </c>
      <c r="R206" s="73"/>
      <c r="S206" s="72"/>
    </row>
    <row r="207" spans="9:19" ht="57.75" customHeight="1" x14ac:dyDescent="0.25">
      <c r="I207" s="100" t="s">
        <v>173</v>
      </c>
      <c r="J207" s="100"/>
      <c r="K207" s="100"/>
      <c r="L207" s="100"/>
      <c r="M207" s="20"/>
      <c r="N207" s="9" t="s">
        <v>172</v>
      </c>
      <c r="O207" s="9" t="s">
        <v>174</v>
      </c>
      <c r="P207" s="9"/>
      <c r="Q207" s="15">
        <f>Q208</f>
        <v>498.4</v>
      </c>
      <c r="S207" s="38"/>
    </row>
    <row r="208" spans="9:19" ht="20.25" customHeight="1" x14ac:dyDescent="0.25">
      <c r="I208" s="91" t="s">
        <v>175</v>
      </c>
      <c r="J208" s="91"/>
      <c r="K208" s="91"/>
      <c r="L208" s="91"/>
      <c r="M208" s="91"/>
      <c r="N208" s="18" t="s">
        <v>172</v>
      </c>
      <c r="O208" s="18" t="s">
        <v>174</v>
      </c>
      <c r="P208" s="18" t="s">
        <v>164</v>
      </c>
      <c r="Q208" s="19">
        <f>Q209</f>
        <v>498.4</v>
      </c>
      <c r="S208" s="38"/>
    </row>
    <row r="209" spans="9:19" ht="17.25" customHeight="1" x14ac:dyDescent="0.25">
      <c r="I209" s="91" t="s">
        <v>165</v>
      </c>
      <c r="J209" s="91"/>
      <c r="K209" s="91"/>
      <c r="L209" s="91"/>
      <c r="M209" s="91"/>
      <c r="N209" s="18" t="s">
        <v>172</v>
      </c>
      <c r="O209" s="18" t="s">
        <v>174</v>
      </c>
      <c r="P209" s="18" t="s">
        <v>166</v>
      </c>
      <c r="Q209" s="19">
        <v>498.4</v>
      </c>
      <c r="S209" s="38"/>
    </row>
    <row r="210" spans="9:19" ht="51.75" customHeight="1" x14ac:dyDescent="0.25">
      <c r="I210" s="100" t="s">
        <v>176</v>
      </c>
      <c r="J210" s="100"/>
      <c r="K210" s="100"/>
      <c r="L210" s="100"/>
      <c r="M210" s="20"/>
      <c r="N210" s="9" t="s">
        <v>172</v>
      </c>
      <c r="O210" s="9" t="s">
        <v>177</v>
      </c>
      <c r="P210" s="9"/>
      <c r="Q210" s="15">
        <f>Q211</f>
        <v>198</v>
      </c>
      <c r="S210" s="38"/>
    </row>
    <row r="211" spans="9:19" ht="18.75" customHeight="1" x14ac:dyDescent="0.25">
      <c r="I211" s="91" t="s">
        <v>175</v>
      </c>
      <c r="J211" s="91"/>
      <c r="K211" s="91"/>
      <c r="L211" s="91"/>
      <c r="M211" s="91"/>
      <c r="N211" s="18" t="s">
        <v>172</v>
      </c>
      <c r="O211" s="18" t="s">
        <v>177</v>
      </c>
      <c r="P211" s="18" t="s">
        <v>164</v>
      </c>
      <c r="Q211" s="19">
        <f>Q212</f>
        <v>198</v>
      </c>
      <c r="S211" s="38"/>
    </row>
    <row r="212" spans="9:19" ht="22.5" customHeight="1" x14ac:dyDescent="0.25">
      <c r="I212" s="91" t="s">
        <v>203</v>
      </c>
      <c r="J212" s="91"/>
      <c r="K212" s="91"/>
      <c r="L212" s="91"/>
      <c r="M212" s="91"/>
      <c r="N212" s="18" t="s">
        <v>172</v>
      </c>
      <c r="O212" s="18" t="s">
        <v>177</v>
      </c>
      <c r="P212" s="18" t="s">
        <v>202</v>
      </c>
      <c r="Q212" s="19">
        <v>198</v>
      </c>
      <c r="S212" s="38"/>
    </row>
    <row r="213" spans="9:19" ht="14.25" customHeight="1" x14ac:dyDescent="0.25">
      <c r="I213" s="101" t="s">
        <v>178</v>
      </c>
      <c r="J213" s="101"/>
      <c r="K213" s="101"/>
      <c r="L213" s="101"/>
      <c r="M213" s="101"/>
      <c r="N213" s="9" t="s">
        <v>179</v>
      </c>
      <c r="O213" s="9"/>
      <c r="P213" s="9"/>
      <c r="Q213" s="15">
        <f>Q214</f>
        <v>361</v>
      </c>
      <c r="S213" s="38"/>
    </row>
    <row r="214" spans="9:19" ht="18.75" customHeight="1" x14ac:dyDescent="0.25">
      <c r="I214" s="98" t="s">
        <v>180</v>
      </c>
      <c r="J214" s="98"/>
      <c r="K214" s="98"/>
      <c r="L214" s="98"/>
      <c r="M214" s="98"/>
      <c r="N214" s="9" t="s">
        <v>181</v>
      </c>
      <c r="O214" s="9"/>
      <c r="P214" s="9"/>
      <c r="Q214" s="15">
        <f>Q215</f>
        <v>361</v>
      </c>
      <c r="S214" s="38"/>
    </row>
    <row r="215" spans="9:19" ht="102" customHeight="1" x14ac:dyDescent="0.25">
      <c r="I215" s="97" t="s">
        <v>182</v>
      </c>
      <c r="J215" s="97"/>
      <c r="K215" s="97"/>
      <c r="L215" s="97"/>
      <c r="M215" s="59"/>
      <c r="N215" s="18" t="s">
        <v>181</v>
      </c>
      <c r="O215" s="18" t="s">
        <v>183</v>
      </c>
      <c r="P215" s="18"/>
      <c r="Q215" s="19">
        <f>Q216</f>
        <v>361</v>
      </c>
      <c r="S215" s="38"/>
    </row>
    <row r="216" spans="9:19" ht="30" customHeight="1" x14ac:dyDescent="0.25">
      <c r="I216" s="96" t="s">
        <v>17</v>
      </c>
      <c r="J216" s="96"/>
      <c r="K216" s="96"/>
      <c r="L216" s="96"/>
      <c r="M216" s="96"/>
      <c r="N216" s="18" t="s">
        <v>181</v>
      </c>
      <c r="O216" s="18" t="s">
        <v>183</v>
      </c>
      <c r="P216" s="18" t="s">
        <v>19</v>
      </c>
      <c r="Q216" s="19">
        <f>Q217</f>
        <v>361</v>
      </c>
      <c r="S216" s="38"/>
    </row>
    <row r="217" spans="9:19" ht="28.5" customHeight="1" x14ac:dyDescent="0.25">
      <c r="I217" s="92" t="s">
        <v>20</v>
      </c>
      <c r="J217" s="92"/>
      <c r="K217" s="92"/>
      <c r="L217" s="92"/>
      <c r="M217" s="37"/>
      <c r="N217" s="18" t="s">
        <v>181</v>
      </c>
      <c r="O217" s="18" t="s">
        <v>183</v>
      </c>
      <c r="P217" s="18" t="s">
        <v>21</v>
      </c>
      <c r="Q217" s="74">
        <v>361</v>
      </c>
      <c r="S217" s="38"/>
    </row>
    <row r="218" spans="9:19" s="29" customFormat="1" ht="44.25" hidden="1" customHeight="1" x14ac:dyDescent="0.25">
      <c r="I218" s="99" t="s">
        <v>184</v>
      </c>
      <c r="J218" s="99"/>
      <c r="K218" s="99"/>
      <c r="L218" s="99"/>
      <c r="M218" s="39"/>
      <c r="N218" s="9" t="s">
        <v>185</v>
      </c>
      <c r="O218" s="10" t="s">
        <v>186</v>
      </c>
      <c r="P218" s="10"/>
      <c r="Q218" s="52">
        <f>Q219</f>
        <v>0</v>
      </c>
      <c r="R218" s="42"/>
    </row>
    <row r="219" spans="9:19" ht="27.75" hidden="1" customHeight="1" x14ac:dyDescent="0.25">
      <c r="I219" s="91" t="s">
        <v>187</v>
      </c>
      <c r="J219" s="91"/>
      <c r="K219" s="91"/>
      <c r="L219" s="91"/>
      <c r="M219" s="91"/>
      <c r="N219" s="18" t="s">
        <v>188</v>
      </c>
      <c r="O219" s="26" t="s">
        <v>186</v>
      </c>
      <c r="P219" s="26"/>
      <c r="Q219" s="21">
        <f>Q220+Q223</f>
        <v>0</v>
      </c>
    </row>
    <row r="220" spans="9:19" ht="27.75" hidden="1" customHeight="1" x14ac:dyDescent="0.25">
      <c r="I220" s="91" t="s">
        <v>189</v>
      </c>
      <c r="J220" s="91"/>
      <c r="K220" s="91"/>
      <c r="L220" s="91"/>
      <c r="M220" s="20"/>
      <c r="N220" s="18" t="s">
        <v>188</v>
      </c>
      <c r="O220" s="26" t="s">
        <v>190</v>
      </c>
      <c r="P220" s="26"/>
      <c r="Q220" s="21">
        <f>Q221</f>
        <v>0</v>
      </c>
    </row>
    <row r="221" spans="9:19" ht="74.25" hidden="1" customHeight="1" x14ac:dyDescent="0.25">
      <c r="I221" s="91" t="s">
        <v>13</v>
      </c>
      <c r="J221" s="91"/>
      <c r="K221" s="91"/>
      <c r="L221" s="91"/>
      <c r="M221" s="91"/>
      <c r="N221" s="18" t="s">
        <v>188</v>
      </c>
      <c r="O221" s="18" t="s">
        <v>190</v>
      </c>
      <c r="P221" s="26" t="s">
        <v>14</v>
      </c>
      <c r="Q221" s="21">
        <f>Q222</f>
        <v>0</v>
      </c>
    </row>
    <row r="222" spans="9:19" ht="36.75" hidden="1" customHeight="1" x14ac:dyDescent="0.25">
      <c r="I222" s="91" t="s">
        <v>191</v>
      </c>
      <c r="J222" s="91"/>
      <c r="K222" s="91"/>
      <c r="L222" s="91"/>
      <c r="M222" s="91"/>
      <c r="N222" s="18" t="s">
        <v>188</v>
      </c>
      <c r="O222" s="18" t="s">
        <v>190</v>
      </c>
      <c r="P222" s="26" t="s">
        <v>16</v>
      </c>
      <c r="Q222" s="21"/>
    </row>
    <row r="223" spans="9:19" ht="27" hidden="1" customHeight="1" x14ac:dyDescent="0.25">
      <c r="I223" s="91" t="s">
        <v>192</v>
      </c>
      <c r="J223" s="91"/>
      <c r="K223" s="91"/>
      <c r="L223" s="91"/>
      <c r="M223" s="39"/>
      <c r="N223" s="18" t="s">
        <v>188</v>
      </c>
      <c r="O223" s="18" t="s">
        <v>193</v>
      </c>
      <c r="P223" s="18"/>
      <c r="Q223" s="21">
        <f>Q224</f>
        <v>0</v>
      </c>
      <c r="R223" s="16"/>
    </row>
    <row r="224" spans="9:19" ht="39.75" hidden="1" customHeight="1" x14ac:dyDescent="0.25">
      <c r="I224" s="91" t="s">
        <v>17</v>
      </c>
      <c r="J224" s="91"/>
      <c r="K224" s="91"/>
      <c r="L224" s="91"/>
      <c r="M224" s="91"/>
      <c r="N224" s="18" t="s">
        <v>188</v>
      </c>
      <c r="O224" s="18" t="s">
        <v>193</v>
      </c>
      <c r="P224" s="18" t="s">
        <v>19</v>
      </c>
      <c r="Q224" s="21">
        <f>Q225</f>
        <v>0</v>
      </c>
    </row>
    <row r="225" spans="1:19" ht="39" hidden="1" customHeight="1" x14ac:dyDescent="0.25">
      <c r="I225" s="91" t="s">
        <v>20</v>
      </c>
      <c r="J225" s="91"/>
      <c r="K225" s="91"/>
      <c r="L225" s="91"/>
      <c r="M225" s="91"/>
      <c r="N225" s="18" t="s">
        <v>188</v>
      </c>
      <c r="O225" s="18" t="s">
        <v>193</v>
      </c>
      <c r="P225" s="18" t="s">
        <v>21</v>
      </c>
      <c r="Q225" s="21"/>
    </row>
    <row r="226" spans="1:19" ht="21.75" hidden="1" customHeight="1" x14ac:dyDescent="0.25">
      <c r="I226" s="94" t="s">
        <v>7</v>
      </c>
      <c r="J226" s="94"/>
      <c r="K226" s="94"/>
      <c r="L226" s="94"/>
      <c r="M226" s="94"/>
      <c r="N226" s="13" t="s">
        <v>8</v>
      </c>
      <c r="O226" s="9"/>
      <c r="P226" s="13"/>
      <c r="Q226" s="75">
        <f>Q227</f>
        <v>0</v>
      </c>
    </row>
    <row r="227" spans="1:19" ht="29.25" hidden="1" customHeight="1" x14ac:dyDescent="0.25">
      <c r="I227" s="94" t="s">
        <v>194</v>
      </c>
      <c r="J227" s="94"/>
      <c r="K227" s="94"/>
      <c r="L227" s="94"/>
      <c r="M227" s="94"/>
      <c r="N227" s="9" t="s">
        <v>188</v>
      </c>
      <c r="O227" s="9"/>
      <c r="P227" s="13"/>
      <c r="Q227" s="52">
        <f>Q228+Q231</f>
        <v>0</v>
      </c>
      <c r="S227" s="17"/>
    </row>
    <row r="228" spans="1:19" ht="30" hidden="1" customHeight="1" x14ac:dyDescent="0.25">
      <c r="I228" s="95" t="s">
        <v>192</v>
      </c>
      <c r="J228" s="95"/>
      <c r="K228" s="95"/>
      <c r="L228" s="95"/>
      <c r="M228" s="57"/>
      <c r="N228" s="9" t="s">
        <v>188</v>
      </c>
      <c r="O228" s="9" t="s">
        <v>195</v>
      </c>
      <c r="P228" s="9"/>
      <c r="Q228" s="52">
        <f>Q229</f>
        <v>0</v>
      </c>
      <c r="S228" s="38"/>
    </row>
    <row r="229" spans="1:19" ht="30" hidden="1" customHeight="1" x14ac:dyDescent="0.25">
      <c r="I229" s="96" t="s">
        <v>17</v>
      </c>
      <c r="J229" s="96"/>
      <c r="K229" s="96"/>
      <c r="L229" s="96"/>
      <c r="M229" s="96"/>
      <c r="N229" s="18" t="s">
        <v>188</v>
      </c>
      <c r="O229" s="18" t="s">
        <v>195</v>
      </c>
      <c r="P229" s="18" t="s">
        <v>19</v>
      </c>
      <c r="Q229" s="21">
        <f>Q230</f>
        <v>0</v>
      </c>
      <c r="S229" s="38"/>
    </row>
    <row r="230" spans="1:19" ht="34.5" hidden="1" customHeight="1" x14ac:dyDescent="0.25">
      <c r="I230" s="92" t="s">
        <v>20</v>
      </c>
      <c r="J230" s="92"/>
      <c r="K230" s="92"/>
      <c r="L230" s="92"/>
      <c r="M230" s="37"/>
      <c r="N230" s="18" t="s">
        <v>188</v>
      </c>
      <c r="O230" s="18" t="s">
        <v>195</v>
      </c>
      <c r="P230" s="18" t="s">
        <v>21</v>
      </c>
      <c r="Q230" s="76"/>
      <c r="S230" s="38"/>
    </row>
    <row r="231" spans="1:19" ht="25.5" hidden="1" customHeight="1" x14ac:dyDescent="0.25">
      <c r="I231" s="97" t="s">
        <v>189</v>
      </c>
      <c r="J231" s="97"/>
      <c r="K231" s="97"/>
      <c r="L231" s="97"/>
      <c r="M231" s="97"/>
      <c r="N231" s="9" t="s">
        <v>188</v>
      </c>
      <c r="O231" s="9" t="s">
        <v>196</v>
      </c>
      <c r="P231" s="9"/>
      <c r="Q231" s="52">
        <f>Q232</f>
        <v>0</v>
      </c>
    </row>
    <row r="232" spans="1:19" ht="56.25" hidden="1" customHeight="1" x14ac:dyDescent="0.25">
      <c r="I232" s="91" t="s">
        <v>13</v>
      </c>
      <c r="J232" s="91"/>
      <c r="K232" s="91"/>
      <c r="L232" s="91"/>
      <c r="M232" s="91"/>
      <c r="N232" s="18" t="s">
        <v>188</v>
      </c>
      <c r="O232" s="18" t="s">
        <v>196</v>
      </c>
      <c r="P232" s="18" t="s">
        <v>14</v>
      </c>
      <c r="Q232" s="21">
        <f>Q233</f>
        <v>0</v>
      </c>
    </row>
    <row r="233" spans="1:19" ht="30" hidden="1" customHeight="1" x14ac:dyDescent="0.25">
      <c r="I233" s="92" t="s">
        <v>15</v>
      </c>
      <c r="J233" s="92"/>
      <c r="K233" s="92"/>
      <c r="L233" s="92"/>
      <c r="M233" s="20"/>
      <c r="N233" s="18" t="s">
        <v>188</v>
      </c>
      <c r="O233" s="18" t="s">
        <v>196</v>
      </c>
      <c r="P233" s="18" t="s">
        <v>16</v>
      </c>
      <c r="Q233" s="21"/>
    </row>
    <row r="234" spans="1:19" s="29" customFormat="1" ht="22.5" customHeight="1" thickBot="1" x14ac:dyDescent="0.3">
      <c r="A234" s="9"/>
      <c r="B234" s="9"/>
      <c r="C234" s="9"/>
      <c r="D234" s="9"/>
      <c r="E234" s="9"/>
      <c r="F234" s="9"/>
      <c r="G234" s="9"/>
      <c r="H234" s="77"/>
      <c r="I234" s="93" t="s">
        <v>197</v>
      </c>
      <c r="J234" s="93"/>
      <c r="K234" s="93"/>
      <c r="L234" s="93"/>
      <c r="M234" s="78"/>
      <c r="N234" s="78"/>
      <c r="O234" s="78"/>
      <c r="P234" s="78"/>
      <c r="Q234" s="79">
        <f>Q8+Q61+Q97+Q109+Q167+Q192+Q197+Q213</f>
        <v>66244.5</v>
      </c>
      <c r="R234" s="71"/>
    </row>
    <row r="237" spans="1:19" x14ac:dyDescent="0.25">
      <c r="Q237" s="80"/>
    </row>
    <row r="239" spans="1:19" x14ac:dyDescent="0.25">
      <c r="Q239" s="80"/>
    </row>
  </sheetData>
  <sheetProtection selectLockedCells="1" selectUnlockedCells="1"/>
  <mergeCells count="229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M99"/>
    <mergeCell ref="I100:M100"/>
    <mergeCell ref="I101:L101"/>
    <mergeCell ref="I104:L104"/>
    <mergeCell ref="I102:L102"/>
    <mergeCell ref="I103:L103"/>
    <mergeCell ref="I105:L105"/>
    <mergeCell ref="I106:L106"/>
    <mergeCell ref="I107:L107"/>
    <mergeCell ref="I108:L108"/>
    <mergeCell ref="I109:L109"/>
    <mergeCell ref="I110:M110"/>
    <mergeCell ref="I111:L111"/>
    <mergeCell ref="I112:L112"/>
    <mergeCell ref="I113:M113"/>
    <mergeCell ref="I114:L114"/>
    <mergeCell ref="I115:L115"/>
    <mergeCell ref="I116:M116"/>
    <mergeCell ref="I117:L117"/>
    <mergeCell ref="I118:M118"/>
    <mergeCell ref="I119:L119"/>
    <mergeCell ref="I120:L120"/>
    <mergeCell ref="I121:L121"/>
    <mergeCell ref="I122:M122"/>
    <mergeCell ref="I123:L123"/>
    <mergeCell ref="I124:L124"/>
    <mergeCell ref="I125:M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8:L148"/>
    <mergeCell ref="I147:L147"/>
    <mergeCell ref="I146:M146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L157"/>
    <mergeCell ref="I158:L158"/>
    <mergeCell ref="I159:M159"/>
    <mergeCell ref="I160:L160"/>
    <mergeCell ref="I161:M161"/>
    <mergeCell ref="I162:L162"/>
    <mergeCell ref="I163:L163"/>
    <mergeCell ref="I164:M164"/>
    <mergeCell ref="I165:L165"/>
    <mergeCell ref="I166:L166"/>
    <mergeCell ref="I167:L167"/>
    <mergeCell ref="I168:M168"/>
    <mergeCell ref="I169:L169"/>
    <mergeCell ref="I170:L170"/>
    <mergeCell ref="I171:L171"/>
    <mergeCell ref="I172:M172"/>
    <mergeCell ref="I173:M173"/>
    <mergeCell ref="I174:M174"/>
    <mergeCell ref="I175:M175"/>
    <mergeCell ref="I176:M176"/>
    <mergeCell ref="I177:L177"/>
    <mergeCell ref="I178:M178"/>
    <mergeCell ref="I179:L179"/>
    <mergeCell ref="I180:L180"/>
    <mergeCell ref="I181:L181"/>
    <mergeCell ref="I182:L182"/>
    <mergeCell ref="I183:L183"/>
    <mergeCell ref="I184:L184"/>
    <mergeCell ref="I185:L185"/>
    <mergeCell ref="I186:L186"/>
    <mergeCell ref="I192:M192"/>
    <mergeCell ref="I193:M193"/>
    <mergeCell ref="I194:M194"/>
    <mergeCell ref="I195:M195"/>
    <mergeCell ref="I196:L196"/>
    <mergeCell ref="I197:L197"/>
    <mergeCell ref="I198:L198"/>
    <mergeCell ref="I199:L199"/>
    <mergeCell ref="I200:M200"/>
    <mergeCell ref="I201:M201"/>
    <mergeCell ref="I202:L202"/>
    <mergeCell ref="I203:L203"/>
    <mergeCell ref="I204:M204"/>
    <mergeCell ref="I205:M205"/>
    <mergeCell ref="I206:L206"/>
    <mergeCell ref="I207:L207"/>
    <mergeCell ref="I208:M208"/>
    <mergeCell ref="I209:M209"/>
    <mergeCell ref="I210:L210"/>
    <mergeCell ref="I211:M211"/>
    <mergeCell ref="I212:M212"/>
    <mergeCell ref="I213:M213"/>
    <mergeCell ref="I214:M214"/>
    <mergeCell ref="I215:L215"/>
    <mergeCell ref="I216:M216"/>
    <mergeCell ref="I217:L217"/>
    <mergeCell ref="I218:L218"/>
    <mergeCell ref="I219:M219"/>
    <mergeCell ref="I220:L220"/>
    <mergeCell ref="I221:M221"/>
    <mergeCell ref="I222:M222"/>
    <mergeCell ref="I223:L223"/>
    <mergeCell ref="I224:M224"/>
    <mergeCell ref="I225:M225"/>
    <mergeCell ref="I232:M232"/>
    <mergeCell ref="I233:L233"/>
    <mergeCell ref="I234:L234"/>
    <mergeCell ref="I226:M226"/>
    <mergeCell ref="I227:M227"/>
    <mergeCell ref="I228:L228"/>
    <mergeCell ref="I229:M229"/>
    <mergeCell ref="I230:L230"/>
    <mergeCell ref="I231:M231"/>
  </mergeCells>
  <phoneticPr fontId="12" type="noConversion"/>
  <pageMargins left="0.19652777777777777" right="0" top="0.19652777777777777" bottom="0.19652777777777777" header="0.51180555555555551" footer="0.51180555555555551"/>
  <pageSetup paperSize="9" scale="99" firstPageNumber="0" orientation="portrait" r:id="rId1"/>
  <headerFooter alignWithMargins="0"/>
  <rowBreaks count="7" manualBreakCount="7">
    <brk id="28" max="16383" man="1"/>
    <brk id="60" max="16383" man="1"/>
    <brk id="87" max="16383" man="1"/>
    <brk id="108" max="16383" man="1"/>
    <brk id="141" max="16383" man="1"/>
    <brk id="169" max="16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</vt:lpstr>
      <vt:lpstr>'2022 '!Excel_BuiltIn_Print_Area</vt:lpstr>
      <vt:lpstr>'2022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2022-07-07T12:54:32Z</cp:lastPrinted>
  <dcterms:created xsi:type="dcterms:W3CDTF">2022-07-07T15:53:29Z</dcterms:created>
  <dcterms:modified xsi:type="dcterms:W3CDTF">2022-07-07T15:53:29Z</dcterms:modified>
</cp:coreProperties>
</file>