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 2018\ПРОЕКТ 2018\ПОСТАНОВЛЕНИЕ\"/>
    </mc:Choice>
  </mc:AlternateContent>
  <bookViews>
    <workbookView xWindow="0" yWindow="0" windowWidth="1920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41" i="1" s="1"/>
  <c r="D52" i="1"/>
  <c r="D41" i="1" s="1"/>
  <c r="F52" i="1" l="1"/>
  <c r="F41" i="1" s="1"/>
  <c r="G52" i="1"/>
  <c r="G41" i="1" s="1"/>
  <c r="H52" i="1"/>
  <c r="H41" i="1" s="1"/>
  <c r="E57" i="1"/>
  <c r="F57" i="1"/>
  <c r="G57" i="1"/>
  <c r="H57" i="1"/>
  <c r="D57" i="1"/>
  <c r="E80" i="1" l="1"/>
  <c r="F80" i="1"/>
  <c r="G80" i="1"/>
  <c r="H80" i="1"/>
  <c r="D80" i="1"/>
  <c r="E91" i="1"/>
  <c r="F91" i="1"/>
  <c r="G91" i="1"/>
  <c r="H91" i="1"/>
  <c r="D91" i="1"/>
  <c r="D25" i="1" l="1"/>
  <c r="E25" i="1"/>
  <c r="D24" i="1"/>
  <c r="E24" i="1"/>
  <c r="C26" i="1" l="1"/>
  <c r="E86" i="1" l="1"/>
  <c r="F86" i="1"/>
  <c r="G86" i="1"/>
  <c r="H86" i="1"/>
  <c r="E70" i="1"/>
  <c r="F70" i="1"/>
  <c r="G70" i="1"/>
  <c r="H70" i="1"/>
  <c r="D70" i="1"/>
  <c r="E66" i="1"/>
  <c r="F66" i="1"/>
  <c r="G66" i="1"/>
  <c r="H66" i="1"/>
  <c r="D66" i="1"/>
  <c r="H25" i="1"/>
  <c r="F25" i="1"/>
  <c r="G25" i="1"/>
  <c r="F24" i="1"/>
  <c r="G24" i="1"/>
  <c r="H24" i="1"/>
  <c r="F62" i="1"/>
  <c r="H37" i="1"/>
  <c r="H26" i="1" l="1"/>
  <c r="F101" i="1"/>
  <c r="F40" i="1" s="1"/>
  <c r="H101" i="1"/>
  <c r="G101" i="1"/>
  <c r="E101" i="1"/>
  <c r="D101" i="1"/>
  <c r="H98" i="1"/>
  <c r="G98" i="1"/>
  <c r="F98" i="1"/>
  <c r="E98" i="1"/>
  <c r="D98" i="1"/>
  <c r="D86" i="1"/>
  <c r="H77" i="1"/>
  <c r="G77" i="1"/>
  <c r="F77" i="1"/>
  <c r="E77" i="1"/>
  <c r="D77" i="1"/>
  <c r="H62" i="1"/>
  <c r="G62" i="1"/>
  <c r="E62" i="1"/>
  <c r="D62" i="1"/>
  <c r="F26" i="1"/>
  <c r="E26" i="1"/>
  <c r="D26" i="1"/>
  <c r="D40" i="1" l="1"/>
  <c r="E40" i="1"/>
  <c r="H40" i="1"/>
  <c r="H105" i="1" s="1"/>
  <c r="G40" i="1"/>
  <c r="D105" i="1"/>
  <c r="E105" i="1"/>
  <c r="F105" i="1"/>
  <c r="G26" i="1"/>
  <c r="G105" i="1" l="1"/>
</calcChain>
</file>

<file path=xl/comments1.xml><?xml version="1.0" encoding="utf-8"?>
<comments xmlns="http://schemas.openxmlformats.org/spreadsheetml/2006/main">
  <authors>
    <author>Елена Ивановна</author>
  </authors>
  <commentLis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Ивановна: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<sst xmlns="http://schemas.openxmlformats.org/spreadsheetml/2006/main" count="284" uniqueCount="146">
  <si>
    <t>ПРОГНОЗ  СОЦИАЛЬНО-ЭКОНОМИЧЕСКОГО РАЗВИТИЯ</t>
  </si>
  <si>
    <t>Показатели</t>
  </si>
  <si>
    <t>Единица измерения</t>
  </si>
  <si>
    <t>Плановый период</t>
  </si>
  <si>
    <t>Источник                 финансирования</t>
  </si>
  <si>
    <t>заплани-ровано на год</t>
  </si>
  <si>
    <t>прогноз исполнения</t>
  </si>
  <si>
    <t>прогноз</t>
  </si>
  <si>
    <t xml:space="preserve">прогноз </t>
  </si>
  <si>
    <t xml:space="preserve">Величина расчетной единицы для исчисления должностного оклада </t>
  </si>
  <si>
    <t>руб.</t>
  </si>
  <si>
    <t xml:space="preserve">Величина базовой единицы для расчета оплаты труда работников бюджетных учреждений </t>
  </si>
  <si>
    <t>Коэффициент темпа роста коммунальных тарифов</t>
  </si>
  <si>
    <t>%</t>
  </si>
  <si>
    <t>Тариф отчислений страховых взносов в фонды</t>
  </si>
  <si>
    <t>30,2</t>
  </si>
  <si>
    <t>2. Демографические показатели</t>
  </si>
  <si>
    <t>Численность постоянного населения</t>
  </si>
  <si>
    <t>3.  Доходы бюджета, всего</t>
  </si>
  <si>
    <t>Налог, взимаемый с налогоплательщиков, выбравших в качестве объекта налогообложения доходы</t>
  </si>
  <si>
    <t>тыс. руб.</t>
  </si>
  <si>
    <t>Единый налог, взимаемый с налогоплательщиков, выбравших в качестве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</si>
  <si>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</si>
  <si>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 на имущество физических лиц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</si>
  <si>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</si>
  <si>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Субвенции бюджетам субъектов Российской Федерации и муниципальных образований</t>
  </si>
  <si>
    <t>4.  Расходы, всего</t>
  </si>
  <si>
    <t>Общегосударственные вопросы</t>
  </si>
  <si>
    <t>в том числе:</t>
  </si>
  <si>
    <t>Содержание органов местного самоуправления</t>
  </si>
  <si>
    <t>бюджет МО</t>
  </si>
  <si>
    <t>Расходы по определению должностных лиц, уполномоченных составлять протоколы об административных правонарушениях</t>
  </si>
  <si>
    <t>бюджет            Санкт-Петербурга</t>
  </si>
  <si>
    <t>Исполнение государственных полномочий</t>
  </si>
  <si>
    <t>Выборы в органы местного самоуправления</t>
  </si>
  <si>
    <t>Резервный фонд Местной Администрации</t>
  </si>
  <si>
    <t>Оплата непредвиденных расходов, в том числе аварийно-восстановительных работ и другие ЧС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</si>
  <si>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</si>
  <si>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Охрана правопорядка на территории</t>
  </si>
  <si>
    <t>Членские взносы  на осуществление деятельности Совета муниципальных образований Санкт-Петербурга и содержание его органов</t>
  </si>
  <si>
    <t>Содержание Совета муниципальных образований Санкт-Петербурга</t>
  </si>
  <si>
    <t>Национальная безопасность и правоохранительная деятельность</t>
  </si>
  <si>
    <t>Проведение подготовки и обучения неработающего населения способам защиты от опасностей, возникающих при ведении военных действий или вследствие этих действий</t>
  </si>
  <si>
    <t>Лекции для неработающего населения по ГО и ЧС, дежурная служба, работа кабинетов обучения неработающего населения</t>
  </si>
  <si>
    <t>Расходные обязательства по организации в установленном порядке сбора и обмена информацией в области защиты населения и территорий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</t>
  </si>
  <si>
    <t>Национальная экономика</t>
  </si>
  <si>
    <t>Содержание муниципальной информационной службы</t>
  </si>
  <si>
    <t xml:space="preserve">Изготовление информационных материалов о деятельности ОМСУ </t>
  </si>
  <si>
    <t>Расходные обязательства по содействию развитию малого бизнеса на территории муниципального образования</t>
  </si>
  <si>
    <t>Брошюры</t>
  </si>
  <si>
    <t>Жилищно-коммунальное хозяйство</t>
  </si>
  <si>
    <t>Охрана окружающей  среды</t>
  </si>
  <si>
    <t>Другие вопросы в области окружающей среды</t>
  </si>
  <si>
    <t>Брошюры и призовой фонд</t>
  </si>
  <si>
    <t>Образование</t>
  </si>
  <si>
    <t>Военно-патриотическое воспитание молодежи</t>
  </si>
  <si>
    <t>Организация и проведение досуговых мероприятий для детей и подростков, проживающих на территории МО</t>
  </si>
  <si>
    <t>Досуговые мероприятия для подростков</t>
  </si>
  <si>
    <t>Расходные обязательства по участию в реализации мер по профилактике дорожно-транспортного травматизма, правонарушений, терроризма и экстремизма, а также минимизации и (или) ликвидации последствий проявления терроризма и экстремизма на территории муниципал</t>
  </si>
  <si>
    <t>Участие в деятельности по профилактике правонарушений, терроризма, экстремизма и ДТТ на территории муниципального образования, профилактика наркомании</t>
  </si>
  <si>
    <t>Организация местных и участие в организации и проведении городских праздничных и иных зрелищных мероприятий</t>
  </si>
  <si>
    <t>Праздничные мероприятия</t>
  </si>
  <si>
    <t>Организация мероприятий по сохранению и развитию местных традиций и обрядов</t>
  </si>
  <si>
    <t>Мероприятия по сохранению традиций</t>
  </si>
  <si>
    <t>Организация и проведение досуговых мероприятий для жителей МО</t>
  </si>
  <si>
    <t>Досуговые мероприятия для жителей МО</t>
  </si>
  <si>
    <t>Социальная политика</t>
  </si>
  <si>
    <t>Расходы на предоставление доплат к пенсии лицам, замещавшим муниципальные должности и должности муниципальной службы</t>
  </si>
  <si>
    <t>Доплата к пенсии</t>
  </si>
  <si>
    <t>Организация и осуществление деятельности по опеке и попечительству</t>
  </si>
  <si>
    <t>Оплата труда приемного родителя</t>
  </si>
  <si>
    <t>Реализация муниципальной социальной программы "Меры социальной поддержки жителей муниципального образования Лиговка-Ямская"</t>
  </si>
  <si>
    <t>Физическая культура и спорт</t>
  </si>
  <si>
    <t>Периодическая печать и издательства</t>
  </si>
  <si>
    <t>Издание газеты, опубликование муниципальных правовых актов, иной информации</t>
  </si>
  <si>
    <t>Издание  газеты, печать муниципальных правовых актов</t>
  </si>
  <si>
    <t>Дефицит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</si>
  <si>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</t>
  </si>
  <si>
    <t>Средства, составляющие восстановительную стоимость зеленых насаждений внутриквартального озелнения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</si>
  <si>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</si>
  <si>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</si>
  <si>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Налог, взимаемый в связи с применением патентной системы налогообложения зачисляемый в бюджеты городов федерального значения</t>
  </si>
  <si>
    <t>тыс.руб.</t>
  </si>
  <si>
    <t>человек</t>
  </si>
  <si>
    <t>2650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</si>
  <si>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</si>
  <si>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Расходы на содержание и обеспечение деятельности представительного органа муниципального образования</t>
  </si>
  <si>
    <t>Компенсация депутатам муниципальног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</si>
  <si>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</si>
  <si>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Санкт-Петербураг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</si>
  <si>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</si>
  <si>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обеспечение проведения муниципальных выборов и местных референдумов</t>
  </si>
  <si>
    <t>Расходы по уплате членских взносов на осуществление деятельности Совета муниципальных образований Санкт-Петербурга</t>
  </si>
  <si>
    <t>Ведомственные целевые программы</t>
  </si>
  <si>
    <t>Организация в установленном порядке сбора и обмена информацией в области защиты населения и территорий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ситуаций, брошюры</t>
  </si>
  <si>
    <t>Расходные обязательства по участию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</si>
  <si>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Временное трудоустройство несовершеннолетних, безработных граждан</t>
  </si>
  <si>
    <t>Дорожное хозяйство</t>
  </si>
  <si>
    <t>Расходы на текущий ремонт и содержание дорог, расположенных в пределах границ муниципальных образований</t>
  </si>
  <si>
    <t>Текущий ремонт и содержание дорог</t>
  </si>
  <si>
    <t>Расходы по благоустройству придомовых территорий и дворовых территорий</t>
  </si>
  <si>
    <t>Текущий ремонт и озеленение придомовых территорий и территорий дворов, включая проезды и въезды, пешеходные дорожки; проведение мер по уширению территорий дворов в целях организации доп. парковочных мест; установке, содержанию и ремонту ограждений газонов, установка и содержание МАФ</t>
  </si>
  <si>
    <t>Оборудование контейнерных площадок на дворовых территориях, ликвидация несанкционированных свалок бытовых отходов (в пределах своей компетенции), расходы на уборку территорий, водных акваторий, тупиков и проездов, не включенных в адресную программу</t>
  </si>
  <si>
    <t>Расходы по благоустройству территориии муниципального образования, связанному с обеспечением санитарного благополучия населения</t>
  </si>
  <si>
    <t>Расходы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Санк-Петербурга</t>
  </si>
  <si>
    <t>Расходные по озеленению территории муниципального образования</t>
  </si>
  <si>
    <t xml:space="preserve">Расходы на стрижку газонов, посадка цветов, компенсационное озеленение, проведение санитарных рубок ( в том числе удалению аварийных, больных деревьев и кустарников), реконструкция зеленых насаждений внутриквартального  озеленения </t>
  </si>
  <si>
    <t>Расходные по прочим мероприятиям в области благоустройства</t>
  </si>
  <si>
    <t>Создание зон отдыха, выполнение оформления к праздничным мероприятиям, обустройство и содержание спортивных и детских площадок</t>
  </si>
  <si>
    <t>бюджет               Санкт-Петербурга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</si>
  <si>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</si>
  <si>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Профессиональная подготовка, переподготовка и повышение квалификации</t>
  </si>
  <si>
    <t>Подготовка, переподготовка и повышения квалификации выборных должностных лиц МСУ, членов выборных ОМСУ, депутатов представительных органов МО, а также профессиональной подготовки, переподготовки и повышения квалификации муниципальных служащих и работников муниципальных учреждений</t>
  </si>
  <si>
    <t xml:space="preserve">Культура, кинематография </t>
  </si>
  <si>
    <t>Направление расходования средств</t>
  </si>
  <si>
    <t>Число родившихся, всего</t>
  </si>
  <si>
    <t>Число умерших, всего</t>
  </si>
  <si>
    <t>12</t>
  </si>
  <si>
    <t>15</t>
  </si>
  <si>
    <t>13</t>
  </si>
  <si>
    <t>3</t>
  </si>
  <si>
    <t>4</t>
  </si>
  <si>
    <t>2</t>
  </si>
  <si>
    <t>Общий коэффициент рождаемости</t>
  </si>
  <si>
    <t>Общий коэффициент смертности</t>
  </si>
  <si>
    <t>чел. на 1 тыс.чел. населения</t>
  </si>
  <si>
    <r>
      <t>финансовый (</t>
    </r>
    <r>
      <rPr>
        <b/>
        <sz val="9"/>
        <rFont val="Times New Roman"/>
        <family val="1"/>
      </rPr>
      <t>2019</t>
    </r>
    <r>
      <rPr>
        <sz val="9"/>
        <rFont val="Times New Roman"/>
        <family val="1"/>
      </rPr>
      <t>) год</t>
    </r>
  </si>
  <si>
    <t>Отчетный финансовый (2015) год</t>
  </si>
  <si>
    <r>
      <t>Очередной финансовый (</t>
    </r>
    <r>
      <rPr>
        <b/>
        <sz val="9"/>
        <rFont val="Times New Roman"/>
        <family val="1"/>
      </rPr>
      <t>2018</t>
    </r>
    <r>
      <rPr>
        <sz val="9"/>
        <rFont val="Times New Roman"/>
        <family val="1"/>
      </rPr>
      <t>) год</t>
    </r>
  </si>
  <si>
    <r>
      <t>финансовый (</t>
    </r>
    <r>
      <rPr>
        <b/>
        <sz val="9"/>
        <rFont val="Times New Roman"/>
        <family val="1"/>
      </rPr>
      <t>2020</t>
    </r>
    <r>
      <rPr>
        <sz val="9"/>
        <rFont val="Times New Roman"/>
        <family val="1"/>
      </rPr>
      <t>) год</t>
    </r>
  </si>
  <si>
    <t>2774</t>
  </si>
  <si>
    <t>2783</t>
  </si>
  <si>
    <t>2794</t>
  </si>
  <si>
    <t>2806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</si>
  <si>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</si>
  <si>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</si>
  <si>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</si>
  <si>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Другие общегосударственные вопросы</t>
  </si>
  <si>
    <t>34,2</t>
  </si>
  <si>
    <r>
      <t>Текущий          финансовый (</t>
    </r>
    <r>
      <rPr>
        <b/>
        <sz val="9"/>
        <rFont val="Times New Roman"/>
        <family val="1"/>
      </rPr>
      <t>2017</t>
    </r>
    <r>
      <rPr>
        <sz val="9"/>
        <rFont val="Times New Roman"/>
        <family val="1"/>
      </rPr>
      <t>) год</t>
    </r>
  </si>
  <si>
    <t>Другие вопросы в области национальной безовасности и правоохранительной деятельности</t>
  </si>
  <si>
    <t>Индекса потребительских цен</t>
  </si>
  <si>
    <t>Размер выплаты на детей, находящихся под опекой и переданных на воспитание в приемную семью</t>
  </si>
  <si>
    <t>1. Показатели прогноза социально-экономического развития</t>
  </si>
  <si>
    <r>
  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Times New Roman"/>
        <family val="1"/>
        <charset val="204"/>
      </rPr>
      <t xml:space="preserve">к Постановлению МА ВМО поселок Репино № 58 от 30.10.2017г. </t>
    </r>
  </si>
  <si>
    <t>внутригородского муниципального образования Санкт-Петербурга поселок Репино                                                                                                                                               на 2018 год и плановый период 2019 - 2020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</si>
</sst>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wrapText="1"/>
    </xf>
    <xf numFmtId="4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horizontal="left" wrapText="1"/>
    </xf>
    <xf numFmtId="164" fontId="2" fillId="0" borderId="2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vertical="top" wrapText="1" indent="2"/>
    </xf>
    <xf numFmtId="164" fontId="1" fillId="0" borderId="10" xfId="0" applyNumberFormat="1" applyFont="1" applyBorder="1" applyAlignment="1">
      <alignment horizontal="left" vertical="top" wrapText="1" indent="2"/>
    </xf>
    <xf numFmtId="164" fontId="1" fillId="0" borderId="2" xfId="0" applyNumberFormat="1" applyFont="1" applyBorder="1"/>
    <xf numFmtId="3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wrapText="1"/>
    </xf>
    <xf numFmtId="3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7" fillId="0" borderId="0" xfId="0" applyNumberFormat="1" applyFont="1"/>
    <xf numFmtId="3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right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/>
    <xf numFmtId="164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3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3" fontId="3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top" wrapText="1"/>
    </xf>
    <xf numFmtId="0" fontId="1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6" fillId="0" borderId="10" xfId="0" applyFont="1" applyBorder="1"/>
    <xf numFmtId="164" fontId="7" fillId="0" borderId="5" xfId="0" applyNumberFormat="1" applyFont="1" applyBorder="1" applyAlignment="1">
      <alignment horizontal="center" vertical="center"/>
    </xf>
    <xf numFmtId="0" fontId="16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7"/>
  <sheetViews>
    <sheetView tabSelected="1" workbookViewId="0">
      <selection activeCell="A7" sqref="A7:J7"/>
    </sheetView>
  </sheetViews>
  <sheetFormatPr defaultRowHeight="15" x14ac:dyDescent="0.25"/>
  <cols>
    <col min="1" max="1" width="40.42578125" style="75" customWidth="1"/>
    <col min="2" max="2" width="9.42578125" style="75" customWidth="1"/>
    <col min="3" max="3" width="7.7109375" style="75" hidden="1" customWidth="1"/>
    <col min="4" max="4" width="9.140625" style="75"/>
    <col min="5" max="5" width="9" style="75" customWidth="1"/>
    <col min="6" max="8" width="9.7109375" style="75" customWidth="1"/>
    <col min="9" max="9" width="12.7109375" style="75" customWidth="1"/>
    <col min="10" max="10" width="32.140625" style="75" customWidth="1"/>
    <col min="11" max="256" width="9.140625" style="75"/>
    <col min="257" max="257" width="5.42578125" style="75" customWidth="1"/>
    <col min="258" max="258" width="40.42578125" style="75" customWidth="1"/>
    <col min="259" max="259" width="8.7109375" style="75" customWidth="1"/>
    <col min="260" max="260" width="9.140625" style="75"/>
    <col min="261" max="261" width="9" style="75" customWidth="1"/>
    <col min="262" max="264" width="9.7109375" style="75" customWidth="1"/>
    <col min="265" max="265" width="12.7109375" style="75" customWidth="1"/>
    <col min="266" max="266" width="32.28515625" style="75" customWidth="1"/>
    <col min="267" max="512" width="9.140625" style="75"/>
    <col min="513" max="513" width="5.42578125" style="75" customWidth="1"/>
    <col min="514" max="514" width="40.42578125" style="75" customWidth="1"/>
    <col min="515" max="515" width="8.7109375" style="75" customWidth="1"/>
    <col min="516" max="516" width="9.140625" style="75"/>
    <col min="517" max="517" width="9" style="75" customWidth="1"/>
    <col min="518" max="520" width="9.7109375" style="75" customWidth="1"/>
    <col min="521" max="521" width="12.7109375" style="75" customWidth="1"/>
    <col min="522" max="522" width="32.28515625" style="75" customWidth="1"/>
    <col min="523" max="768" width="9.140625" style="75"/>
    <col min="769" max="769" width="5.42578125" style="75" customWidth="1"/>
    <col min="770" max="770" width="40.42578125" style="75" customWidth="1"/>
    <col min="771" max="771" width="8.7109375" style="75" customWidth="1"/>
    <col min="772" max="772" width="9.140625" style="75"/>
    <col min="773" max="773" width="9" style="75" customWidth="1"/>
    <col min="774" max="776" width="9.7109375" style="75" customWidth="1"/>
    <col min="777" max="777" width="12.7109375" style="75" customWidth="1"/>
    <col min="778" max="778" width="32.28515625" style="75" customWidth="1"/>
    <col min="779" max="1024" width="9.140625" style="75"/>
    <col min="1025" max="1025" width="5.42578125" style="75" customWidth="1"/>
    <col min="1026" max="1026" width="40.42578125" style="75" customWidth="1"/>
    <col min="1027" max="1027" width="8.7109375" style="75" customWidth="1"/>
    <col min="1028" max="1028" width="9.140625" style="75"/>
    <col min="1029" max="1029" width="9" style="75" customWidth="1"/>
    <col min="1030" max="1032" width="9.7109375" style="75" customWidth="1"/>
    <col min="1033" max="1033" width="12.7109375" style="75" customWidth="1"/>
    <col min="1034" max="1034" width="32.28515625" style="75" customWidth="1"/>
    <col min="1035" max="1280" width="9.140625" style="75"/>
    <col min="1281" max="1281" width="5.42578125" style="75" customWidth="1"/>
    <col min="1282" max="1282" width="40.42578125" style="75" customWidth="1"/>
    <col min="1283" max="1283" width="8.7109375" style="75" customWidth="1"/>
    <col min="1284" max="1284" width="9.140625" style="75"/>
    <col min="1285" max="1285" width="9" style="75" customWidth="1"/>
    <col min="1286" max="1288" width="9.7109375" style="75" customWidth="1"/>
    <col min="1289" max="1289" width="12.7109375" style="75" customWidth="1"/>
    <col min="1290" max="1290" width="32.28515625" style="75" customWidth="1"/>
    <col min="1291" max="1536" width="9.140625" style="75"/>
    <col min="1537" max="1537" width="5.42578125" style="75" customWidth="1"/>
    <col min="1538" max="1538" width="40.42578125" style="75" customWidth="1"/>
    <col min="1539" max="1539" width="8.7109375" style="75" customWidth="1"/>
    <col min="1540" max="1540" width="9.140625" style="75"/>
    <col min="1541" max="1541" width="9" style="75" customWidth="1"/>
    <col min="1542" max="1544" width="9.7109375" style="75" customWidth="1"/>
    <col min="1545" max="1545" width="12.7109375" style="75" customWidth="1"/>
    <col min="1546" max="1546" width="32.28515625" style="75" customWidth="1"/>
    <col min="1547" max="1792" width="9.140625" style="75"/>
    <col min="1793" max="1793" width="5.42578125" style="75" customWidth="1"/>
    <col min="1794" max="1794" width="40.42578125" style="75" customWidth="1"/>
    <col min="1795" max="1795" width="8.7109375" style="75" customWidth="1"/>
    <col min="1796" max="1796" width="9.140625" style="75"/>
    <col min="1797" max="1797" width="9" style="75" customWidth="1"/>
    <col min="1798" max="1800" width="9.7109375" style="75" customWidth="1"/>
    <col min="1801" max="1801" width="12.7109375" style="75" customWidth="1"/>
    <col min="1802" max="1802" width="32.28515625" style="75" customWidth="1"/>
    <col min="1803" max="2048" width="9.140625" style="75"/>
    <col min="2049" max="2049" width="5.42578125" style="75" customWidth="1"/>
    <col min="2050" max="2050" width="40.42578125" style="75" customWidth="1"/>
    <col min="2051" max="2051" width="8.7109375" style="75" customWidth="1"/>
    <col min="2052" max="2052" width="9.140625" style="75"/>
    <col min="2053" max="2053" width="9" style="75" customWidth="1"/>
    <col min="2054" max="2056" width="9.7109375" style="75" customWidth="1"/>
    <col min="2057" max="2057" width="12.7109375" style="75" customWidth="1"/>
    <col min="2058" max="2058" width="32.28515625" style="75" customWidth="1"/>
    <col min="2059" max="2304" width="9.140625" style="75"/>
    <col min="2305" max="2305" width="5.42578125" style="75" customWidth="1"/>
    <col min="2306" max="2306" width="40.42578125" style="75" customWidth="1"/>
    <col min="2307" max="2307" width="8.7109375" style="75" customWidth="1"/>
    <col min="2308" max="2308" width="9.140625" style="75"/>
    <col min="2309" max="2309" width="9" style="75" customWidth="1"/>
    <col min="2310" max="2312" width="9.7109375" style="75" customWidth="1"/>
    <col min="2313" max="2313" width="12.7109375" style="75" customWidth="1"/>
    <col min="2314" max="2314" width="32.28515625" style="75" customWidth="1"/>
    <col min="2315" max="2560" width="9.140625" style="75"/>
    <col min="2561" max="2561" width="5.42578125" style="75" customWidth="1"/>
    <col min="2562" max="2562" width="40.42578125" style="75" customWidth="1"/>
    <col min="2563" max="2563" width="8.7109375" style="75" customWidth="1"/>
    <col min="2564" max="2564" width="9.140625" style="75"/>
    <col min="2565" max="2565" width="9" style="75" customWidth="1"/>
    <col min="2566" max="2568" width="9.7109375" style="75" customWidth="1"/>
    <col min="2569" max="2569" width="12.7109375" style="75" customWidth="1"/>
    <col min="2570" max="2570" width="32.28515625" style="75" customWidth="1"/>
    <col min="2571" max="2816" width="9.140625" style="75"/>
    <col min="2817" max="2817" width="5.42578125" style="75" customWidth="1"/>
    <col min="2818" max="2818" width="40.42578125" style="75" customWidth="1"/>
    <col min="2819" max="2819" width="8.7109375" style="75" customWidth="1"/>
    <col min="2820" max="2820" width="9.140625" style="75"/>
    <col min="2821" max="2821" width="9" style="75" customWidth="1"/>
    <col min="2822" max="2824" width="9.7109375" style="75" customWidth="1"/>
    <col min="2825" max="2825" width="12.7109375" style="75" customWidth="1"/>
    <col min="2826" max="2826" width="32.28515625" style="75" customWidth="1"/>
    <col min="2827" max="3072" width="9.140625" style="75"/>
    <col min="3073" max="3073" width="5.42578125" style="75" customWidth="1"/>
    <col min="3074" max="3074" width="40.42578125" style="75" customWidth="1"/>
    <col min="3075" max="3075" width="8.7109375" style="75" customWidth="1"/>
    <col min="3076" max="3076" width="9.140625" style="75"/>
    <col min="3077" max="3077" width="9" style="75" customWidth="1"/>
    <col min="3078" max="3080" width="9.7109375" style="75" customWidth="1"/>
    <col min="3081" max="3081" width="12.7109375" style="75" customWidth="1"/>
    <col min="3082" max="3082" width="32.28515625" style="75" customWidth="1"/>
    <col min="3083" max="3328" width="9.140625" style="75"/>
    <col min="3329" max="3329" width="5.42578125" style="75" customWidth="1"/>
    <col min="3330" max="3330" width="40.42578125" style="75" customWidth="1"/>
    <col min="3331" max="3331" width="8.7109375" style="75" customWidth="1"/>
    <col min="3332" max="3332" width="9.140625" style="75"/>
    <col min="3333" max="3333" width="9" style="75" customWidth="1"/>
    <col min="3334" max="3336" width="9.7109375" style="75" customWidth="1"/>
    <col min="3337" max="3337" width="12.7109375" style="75" customWidth="1"/>
    <col min="3338" max="3338" width="32.28515625" style="75" customWidth="1"/>
    <col min="3339" max="3584" width="9.140625" style="75"/>
    <col min="3585" max="3585" width="5.42578125" style="75" customWidth="1"/>
    <col min="3586" max="3586" width="40.42578125" style="75" customWidth="1"/>
    <col min="3587" max="3587" width="8.7109375" style="75" customWidth="1"/>
    <col min="3588" max="3588" width="9.140625" style="75"/>
    <col min="3589" max="3589" width="9" style="75" customWidth="1"/>
    <col min="3590" max="3592" width="9.7109375" style="75" customWidth="1"/>
    <col min="3593" max="3593" width="12.7109375" style="75" customWidth="1"/>
    <col min="3594" max="3594" width="32.28515625" style="75" customWidth="1"/>
    <col min="3595" max="3840" width="9.140625" style="75"/>
    <col min="3841" max="3841" width="5.42578125" style="75" customWidth="1"/>
    <col min="3842" max="3842" width="40.42578125" style="75" customWidth="1"/>
    <col min="3843" max="3843" width="8.7109375" style="75" customWidth="1"/>
    <col min="3844" max="3844" width="9.140625" style="75"/>
    <col min="3845" max="3845" width="9" style="75" customWidth="1"/>
    <col min="3846" max="3848" width="9.7109375" style="75" customWidth="1"/>
    <col min="3849" max="3849" width="12.7109375" style="75" customWidth="1"/>
    <col min="3850" max="3850" width="32.28515625" style="75" customWidth="1"/>
    <col min="3851" max="4096" width="9.140625" style="75"/>
    <col min="4097" max="4097" width="5.42578125" style="75" customWidth="1"/>
    <col min="4098" max="4098" width="40.42578125" style="75" customWidth="1"/>
    <col min="4099" max="4099" width="8.7109375" style="75" customWidth="1"/>
    <col min="4100" max="4100" width="9.140625" style="75"/>
    <col min="4101" max="4101" width="9" style="75" customWidth="1"/>
    <col min="4102" max="4104" width="9.7109375" style="75" customWidth="1"/>
    <col min="4105" max="4105" width="12.7109375" style="75" customWidth="1"/>
    <col min="4106" max="4106" width="32.28515625" style="75" customWidth="1"/>
    <col min="4107" max="4352" width="9.140625" style="75"/>
    <col min="4353" max="4353" width="5.42578125" style="75" customWidth="1"/>
    <col min="4354" max="4354" width="40.42578125" style="75" customWidth="1"/>
    <col min="4355" max="4355" width="8.7109375" style="75" customWidth="1"/>
    <col min="4356" max="4356" width="9.140625" style="75"/>
    <col min="4357" max="4357" width="9" style="75" customWidth="1"/>
    <col min="4358" max="4360" width="9.7109375" style="75" customWidth="1"/>
    <col min="4361" max="4361" width="12.7109375" style="75" customWidth="1"/>
    <col min="4362" max="4362" width="32.28515625" style="75" customWidth="1"/>
    <col min="4363" max="4608" width="9.140625" style="75"/>
    <col min="4609" max="4609" width="5.42578125" style="75" customWidth="1"/>
    <col min="4610" max="4610" width="40.42578125" style="75" customWidth="1"/>
    <col min="4611" max="4611" width="8.7109375" style="75" customWidth="1"/>
    <col min="4612" max="4612" width="9.140625" style="75"/>
    <col min="4613" max="4613" width="9" style="75" customWidth="1"/>
    <col min="4614" max="4616" width="9.7109375" style="75" customWidth="1"/>
    <col min="4617" max="4617" width="12.7109375" style="75" customWidth="1"/>
    <col min="4618" max="4618" width="32.28515625" style="75" customWidth="1"/>
    <col min="4619" max="4864" width="9.140625" style="75"/>
    <col min="4865" max="4865" width="5.42578125" style="75" customWidth="1"/>
    <col min="4866" max="4866" width="40.42578125" style="75" customWidth="1"/>
    <col min="4867" max="4867" width="8.7109375" style="75" customWidth="1"/>
    <col min="4868" max="4868" width="9.140625" style="75"/>
    <col min="4869" max="4869" width="9" style="75" customWidth="1"/>
    <col min="4870" max="4872" width="9.7109375" style="75" customWidth="1"/>
    <col min="4873" max="4873" width="12.7109375" style="75" customWidth="1"/>
    <col min="4874" max="4874" width="32.28515625" style="75" customWidth="1"/>
    <col min="4875" max="5120" width="9.140625" style="75"/>
    <col min="5121" max="5121" width="5.42578125" style="75" customWidth="1"/>
    <col min="5122" max="5122" width="40.42578125" style="75" customWidth="1"/>
    <col min="5123" max="5123" width="8.7109375" style="75" customWidth="1"/>
    <col min="5124" max="5124" width="9.140625" style="75"/>
    <col min="5125" max="5125" width="9" style="75" customWidth="1"/>
    <col min="5126" max="5128" width="9.7109375" style="75" customWidth="1"/>
    <col min="5129" max="5129" width="12.7109375" style="75" customWidth="1"/>
    <col min="5130" max="5130" width="32.28515625" style="75" customWidth="1"/>
    <col min="5131" max="5376" width="9.140625" style="75"/>
    <col min="5377" max="5377" width="5.42578125" style="75" customWidth="1"/>
    <col min="5378" max="5378" width="40.42578125" style="75" customWidth="1"/>
    <col min="5379" max="5379" width="8.7109375" style="75" customWidth="1"/>
    <col min="5380" max="5380" width="9.140625" style="75"/>
    <col min="5381" max="5381" width="9" style="75" customWidth="1"/>
    <col min="5382" max="5384" width="9.7109375" style="75" customWidth="1"/>
    <col min="5385" max="5385" width="12.7109375" style="75" customWidth="1"/>
    <col min="5386" max="5386" width="32.28515625" style="75" customWidth="1"/>
    <col min="5387" max="5632" width="9.140625" style="75"/>
    <col min="5633" max="5633" width="5.42578125" style="75" customWidth="1"/>
    <col min="5634" max="5634" width="40.42578125" style="75" customWidth="1"/>
    <col min="5635" max="5635" width="8.7109375" style="75" customWidth="1"/>
    <col min="5636" max="5636" width="9.140625" style="75"/>
    <col min="5637" max="5637" width="9" style="75" customWidth="1"/>
    <col min="5638" max="5640" width="9.7109375" style="75" customWidth="1"/>
    <col min="5641" max="5641" width="12.7109375" style="75" customWidth="1"/>
    <col min="5642" max="5642" width="32.28515625" style="75" customWidth="1"/>
    <col min="5643" max="5888" width="9.140625" style="75"/>
    <col min="5889" max="5889" width="5.42578125" style="75" customWidth="1"/>
    <col min="5890" max="5890" width="40.42578125" style="75" customWidth="1"/>
    <col min="5891" max="5891" width="8.7109375" style="75" customWidth="1"/>
    <col min="5892" max="5892" width="9.140625" style="75"/>
    <col min="5893" max="5893" width="9" style="75" customWidth="1"/>
    <col min="5894" max="5896" width="9.7109375" style="75" customWidth="1"/>
    <col min="5897" max="5897" width="12.7109375" style="75" customWidth="1"/>
    <col min="5898" max="5898" width="32.28515625" style="75" customWidth="1"/>
    <col min="5899" max="6144" width="9.140625" style="75"/>
    <col min="6145" max="6145" width="5.42578125" style="75" customWidth="1"/>
    <col min="6146" max="6146" width="40.42578125" style="75" customWidth="1"/>
    <col min="6147" max="6147" width="8.7109375" style="75" customWidth="1"/>
    <col min="6148" max="6148" width="9.140625" style="75"/>
    <col min="6149" max="6149" width="9" style="75" customWidth="1"/>
    <col min="6150" max="6152" width="9.7109375" style="75" customWidth="1"/>
    <col min="6153" max="6153" width="12.7109375" style="75" customWidth="1"/>
    <col min="6154" max="6154" width="32.28515625" style="75" customWidth="1"/>
    <col min="6155" max="6400" width="9.140625" style="75"/>
    <col min="6401" max="6401" width="5.42578125" style="75" customWidth="1"/>
    <col min="6402" max="6402" width="40.42578125" style="75" customWidth="1"/>
    <col min="6403" max="6403" width="8.7109375" style="75" customWidth="1"/>
    <col min="6404" max="6404" width="9.140625" style="75"/>
    <col min="6405" max="6405" width="9" style="75" customWidth="1"/>
    <col min="6406" max="6408" width="9.7109375" style="75" customWidth="1"/>
    <col min="6409" max="6409" width="12.7109375" style="75" customWidth="1"/>
    <col min="6410" max="6410" width="32.28515625" style="75" customWidth="1"/>
    <col min="6411" max="6656" width="9.140625" style="75"/>
    <col min="6657" max="6657" width="5.42578125" style="75" customWidth="1"/>
    <col min="6658" max="6658" width="40.42578125" style="75" customWidth="1"/>
    <col min="6659" max="6659" width="8.7109375" style="75" customWidth="1"/>
    <col min="6660" max="6660" width="9.140625" style="75"/>
    <col min="6661" max="6661" width="9" style="75" customWidth="1"/>
    <col min="6662" max="6664" width="9.7109375" style="75" customWidth="1"/>
    <col min="6665" max="6665" width="12.7109375" style="75" customWidth="1"/>
    <col min="6666" max="6666" width="32.28515625" style="75" customWidth="1"/>
    <col min="6667" max="6912" width="9.140625" style="75"/>
    <col min="6913" max="6913" width="5.42578125" style="75" customWidth="1"/>
    <col min="6914" max="6914" width="40.42578125" style="75" customWidth="1"/>
    <col min="6915" max="6915" width="8.7109375" style="75" customWidth="1"/>
    <col min="6916" max="6916" width="9.140625" style="75"/>
    <col min="6917" max="6917" width="9" style="75" customWidth="1"/>
    <col min="6918" max="6920" width="9.7109375" style="75" customWidth="1"/>
    <col min="6921" max="6921" width="12.7109375" style="75" customWidth="1"/>
    <col min="6922" max="6922" width="32.28515625" style="75" customWidth="1"/>
    <col min="6923" max="7168" width="9.140625" style="75"/>
    <col min="7169" max="7169" width="5.42578125" style="75" customWidth="1"/>
    <col min="7170" max="7170" width="40.42578125" style="75" customWidth="1"/>
    <col min="7171" max="7171" width="8.7109375" style="75" customWidth="1"/>
    <col min="7172" max="7172" width="9.140625" style="75"/>
    <col min="7173" max="7173" width="9" style="75" customWidth="1"/>
    <col min="7174" max="7176" width="9.7109375" style="75" customWidth="1"/>
    <col min="7177" max="7177" width="12.7109375" style="75" customWidth="1"/>
    <col min="7178" max="7178" width="32.28515625" style="75" customWidth="1"/>
    <col min="7179" max="7424" width="9.140625" style="75"/>
    <col min="7425" max="7425" width="5.42578125" style="75" customWidth="1"/>
    <col min="7426" max="7426" width="40.42578125" style="75" customWidth="1"/>
    <col min="7427" max="7427" width="8.7109375" style="75" customWidth="1"/>
    <col min="7428" max="7428" width="9.140625" style="75"/>
    <col min="7429" max="7429" width="9" style="75" customWidth="1"/>
    <col min="7430" max="7432" width="9.7109375" style="75" customWidth="1"/>
    <col min="7433" max="7433" width="12.7109375" style="75" customWidth="1"/>
    <col min="7434" max="7434" width="32.28515625" style="75" customWidth="1"/>
    <col min="7435" max="7680" width="9.140625" style="75"/>
    <col min="7681" max="7681" width="5.42578125" style="75" customWidth="1"/>
    <col min="7682" max="7682" width="40.42578125" style="75" customWidth="1"/>
    <col min="7683" max="7683" width="8.7109375" style="75" customWidth="1"/>
    <col min="7684" max="7684" width="9.140625" style="75"/>
    <col min="7685" max="7685" width="9" style="75" customWidth="1"/>
    <col min="7686" max="7688" width="9.7109375" style="75" customWidth="1"/>
    <col min="7689" max="7689" width="12.7109375" style="75" customWidth="1"/>
    <col min="7690" max="7690" width="32.28515625" style="75" customWidth="1"/>
    <col min="7691" max="7936" width="9.140625" style="75"/>
    <col min="7937" max="7937" width="5.42578125" style="75" customWidth="1"/>
    <col min="7938" max="7938" width="40.42578125" style="75" customWidth="1"/>
    <col min="7939" max="7939" width="8.7109375" style="75" customWidth="1"/>
    <col min="7940" max="7940" width="9.140625" style="75"/>
    <col min="7941" max="7941" width="9" style="75" customWidth="1"/>
    <col min="7942" max="7944" width="9.7109375" style="75" customWidth="1"/>
    <col min="7945" max="7945" width="12.7109375" style="75" customWidth="1"/>
    <col min="7946" max="7946" width="32.28515625" style="75" customWidth="1"/>
    <col min="7947" max="8192" width="9.140625" style="75"/>
    <col min="8193" max="8193" width="5.42578125" style="75" customWidth="1"/>
    <col min="8194" max="8194" width="40.42578125" style="75" customWidth="1"/>
    <col min="8195" max="8195" width="8.7109375" style="75" customWidth="1"/>
    <col min="8196" max="8196" width="9.140625" style="75"/>
    <col min="8197" max="8197" width="9" style="75" customWidth="1"/>
    <col min="8198" max="8200" width="9.7109375" style="75" customWidth="1"/>
    <col min="8201" max="8201" width="12.7109375" style="75" customWidth="1"/>
    <col min="8202" max="8202" width="32.28515625" style="75" customWidth="1"/>
    <col min="8203" max="8448" width="9.140625" style="75"/>
    <col min="8449" max="8449" width="5.42578125" style="75" customWidth="1"/>
    <col min="8450" max="8450" width="40.42578125" style="75" customWidth="1"/>
    <col min="8451" max="8451" width="8.7109375" style="75" customWidth="1"/>
    <col min="8452" max="8452" width="9.140625" style="75"/>
    <col min="8453" max="8453" width="9" style="75" customWidth="1"/>
    <col min="8454" max="8456" width="9.7109375" style="75" customWidth="1"/>
    <col min="8457" max="8457" width="12.7109375" style="75" customWidth="1"/>
    <col min="8458" max="8458" width="32.28515625" style="75" customWidth="1"/>
    <col min="8459" max="8704" width="9.140625" style="75"/>
    <col min="8705" max="8705" width="5.42578125" style="75" customWidth="1"/>
    <col min="8706" max="8706" width="40.42578125" style="75" customWidth="1"/>
    <col min="8707" max="8707" width="8.7109375" style="75" customWidth="1"/>
    <col min="8708" max="8708" width="9.140625" style="75"/>
    <col min="8709" max="8709" width="9" style="75" customWidth="1"/>
    <col min="8710" max="8712" width="9.7109375" style="75" customWidth="1"/>
    <col min="8713" max="8713" width="12.7109375" style="75" customWidth="1"/>
    <col min="8714" max="8714" width="32.28515625" style="75" customWidth="1"/>
    <col min="8715" max="8960" width="9.140625" style="75"/>
    <col min="8961" max="8961" width="5.42578125" style="75" customWidth="1"/>
    <col min="8962" max="8962" width="40.42578125" style="75" customWidth="1"/>
    <col min="8963" max="8963" width="8.7109375" style="75" customWidth="1"/>
    <col min="8964" max="8964" width="9.140625" style="75"/>
    <col min="8965" max="8965" width="9" style="75" customWidth="1"/>
    <col min="8966" max="8968" width="9.7109375" style="75" customWidth="1"/>
    <col min="8969" max="8969" width="12.7109375" style="75" customWidth="1"/>
    <col min="8970" max="8970" width="32.28515625" style="75" customWidth="1"/>
    <col min="8971" max="9216" width="9.140625" style="75"/>
    <col min="9217" max="9217" width="5.42578125" style="75" customWidth="1"/>
    <col min="9218" max="9218" width="40.42578125" style="75" customWidth="1"/>
    <col min="9219" max="9219" width="8.7109375" style="75" customWidth="1"/>
    <col min="9220" max="9220" width="9.140625" style="75"/>
    <col min="9221" max="9221" width="9" style="75" customWidth="1"/>
    <col min="9222" max="9224" width="9.7109375" style="75" customWidth="1"/>
    <col min="9225" max="9225" width="12.7109375" style="75" customWidth="1"/>
    <col min="9226" max="9226" width="32.28515625" style="75" customWidth="1"/>
    <col min="9227" max="9472" width="9.140625" style="75"/>
    <col min="9473" max="9473" width="5.42578125" style="75" customWidth="1"/>
    <col min="9474" max="9474" width="40.42578125" style="75" customWidth="1"/>
    <col min="9475" max="9475" width="8.7109375" style="75" customWidth="1"/>
    <col min="9476" max="9476" width="9.140625" style="75"/>
    <col min="9477" max="9477" width="9" style="75" customWidth="1"/>
    <col min="9478" max="9480" width="9.7109375" style="75" customWidth="1"/>
    <col min="9481" max="9481" width="12.7109375" style="75" customWidth="1"/>
    <col min="9482" max="9482" width="32.28515625" style="75" customWidth="1"/>
    <col min="9483" max="9728" width="9.140625" style="75"/>
    <col min="9729" max="9729" width="5.42578125" style="75" customWidth="1"/>
    <col min="9730" max="9730" width="40.42578125" style="75" customWidth="1"/>
    <col min="9731" max="9731" width="8.7109375" style="75" customWidth="1"/>
    <col min="9732" max="9732" width="9.140625" style="75"/>
    <col min="9733" max="9733" width="9" style="75" customWidth="1"/>
    <col min="9734" max="9736" width="9.7109375" style="75" customWidth="1"/>
    <col min="9737" max="9737" width="12.7109375" style="75" customWidth="1"/>
    <col min="9738" max="9738" width="32.28515625" style="75" customWidth="1"/>
    <col min="9739" max="9984" width="9.140625" style="75"/>
    <col min="9985" max="9985" width="5.42578125" style="75" customWidth="1"/>
    <col min="9986" max="9986" width="40.42578125" style="75" customWidth="1"/>
    <col min="9987" max="9987" width="8.7109375" style="75" customWidth="1"/>
    <col min="9988" max="9988" width="9.140625" style="75"/>
    <col min="9989" max="9989" width="9" style="75" customWidth="1"/>
    <col min="9990" max="9992" width="9.7109375" style="75" customWidth="1"/>
    <col min="9993" max="9993" width="12.7109375" style="75" customWidth="1"/>
    <col min="9994" max="9994" width="32.28515625" style="75" customWidth="1"/>
    <col min="9995" max="10240" width="9.140625" style="75"/>
    <col min="10241" max="10241" width="5.42578125" style="75" customWidth="1"/>
    <col min="10242" max="10242" width="40.42578125" style="75" customWidth="1"/>
    <col min="10243" max="10243" width="8.7109375" style="75" customWidth="1"/>
    <col min="10244" max="10244" width="9.140625" style="75"/>
    <col min="10245" max="10245" width="9" style="75" customWidth="1"/>
    <col min="10246" max="10248" width="9.7109375" style="75" customWidth="1"/>
    <col min="10249" max="10249" width="12.7109375" style="75" customWidth="1"/>
    <col min="10250" max="10250" width="32.28515625" style="75" customWidth="1"/>
    <col min="10251" max="10496" width="9.140625" style="75"/>
    <col min="10497" max="10497" width="5.42578125" style="75" customWidth="1"/>
    <col min="10498" max="10498" width="40.42578125" style="75" customWidth="1"/>
    <col min="10499" max="10499" width="8.7109375" style="75" customWidth="1"/>
    <col min="10500" max="10500" width="9.140625" style="75"/>
    <col min="10501" max="10501" width="9" style="75" customWidth="1"/>
    <col min="10502" max="10504" width="9.7109375" style="75" customWidth="1"/>
    <col min="10505" max="10505" width="12.7109375" style="75" customWidth="1"/>
    <col min="10506" max="10506" width="32.28515625" style="75" customWidth="1"/>
    <col min="10507" max="10752" width="9.140625" style="75"/>
    <col min="10753" max="10753" width="5.42578125" style="75" customWidth="1"/>
    <col min="10754" max="10754" width="40.42578125" style="75" customWidth="1"/>
    <col min="10755" max="10755" width="8.7109375" style="75" customWidth="1"/>
    <col min="10756" max="10756" width="9.140625" style="75"/>
    <col min="10757" max="10757" width="9" style="75" customWidth="1"/>
    <col min="10758" max="10760" width="9.7109375" style="75" customWidth="1"/>
    <col min="10761" max="10761" width="12.7109375" style="75" customWidth="1"/>
    <col min="10762" max="10762" width="32.28515625" style="75" customWidth="1"/>
    <col min="10763" max="11008" width="9.140625" style="75"/>
    <col min="11009" max="11009" width="5.42578125" style="75" customWidth="1"/>
    <col min="11010" max="11010" width="40.42578125" style="75" customWidth="1"/>
    <col min="11011" max="11011" width="8.7109375" style="75" customWidth="1"/>
    <col min="11012" max="11012" width="9.140625" style="75"/>
    <col min="11013" max="11013" width="9" style="75" customWidth="1"/>
    <col min="11014" max="11016" width="9.7109375" style="75" customWidth="1"/>
    <col min="11017" max="11017" width="12.7109375" style="75" customWidth="1"/>
    <col min="11018" max="11018" width="32.28515625" style="75" customWidth="1"/>
    <col min="11019" max="11264" width="9.140625" style="75"/>
    <col min="11265" max="11265" width="5.42578125" style="75" customWidth="1"/>
    <col min="11266" max="11266" width="40.42578125" style="75" customWidth="1"/>
    <col min="11267" max="11267" width="8.7109375" style="75" customWidth="1"/>
    <col min="11268" max="11268" width="9.140625" style="75"/>
    <col min="11269" max="11269" width="9" style="75" customWidth="1"/>
    <col min="11270" max="11272" width="9.7109375" style="75" customWidth="1"/>
    <col min="11273" max="11273" width="12.7109375" style="75" customWidth="1"/>
    <col min="11274" max="11274" width="32.28515625" style="75" customWidth="1"/>
    <col min="11275" max="11520" width="9.140625" style="75"/>
    <col min="11521" max="11521" width="5.42578125" style="75" customWidth="1"/>
    <col min="11522" max="11522" width="40.42578125" style="75" customWidth="1"/>
    <col min="11523" max="11523" width="8.7109375" style="75" customWidth="1"/>
    <col min="11524" max="11524" width="9.140625" style="75"/>
    <col min="11525" max="11525" width="9" style="75" customWidth="1"/>
    <col min="11526" max="11528" width="9.7109375" style="75" customWidth="1"/>
    <col min="11529" max="11529" width="12.7109375" style="75" customWidth="1"/>
    <col min="11530" max="11530" width="32.28515625" style="75" customWidth="1"/>
    <col min="11531" max="11776" width="9.140625" style="75"/>
    <col min="11777" max="11777" width="5.42578125" style="75" customWidth="1"/>
    <col min="11778" max="11778" width="40.42578125" style="75" customWidth="1"/>
    <col min="11779" max="11779" width="8.7109375" style="75" customWidth="1"/>
    <col min="11780" max="11780" width="9.140625" style="75"/>
    <col min="11781" max="11781" width="9" style="75" customWidth="1"/>
    <col min="11782" max="11784" width="9.7109375" style="75" customWidth="1"/>
    <col min="11785" max="11785" width="12.7109375" style="75" customWidth="1"/>
    <col min="11786" max="11786" width="32.28515625" style="75" customWidth="1"/>
    <col min="11787" max="12032" width="9.140625" style="75"/>
    <col min="12033" max="12033" width="5.42578125" style="75" customWidth="1"/>
    <col min="12034" max="12034" width="40.42578125" style="75" customWidth="1"/>
    <col min="12035" max="12035" width="8.7109375" style="75" customWidth="1"/>
    <col min="12036" max="12036" width="9.140625" style="75"/>
    <col min="12037" max="12037" width="9" style="75" customWidth="1"/>
    <col min="12038" max="12040" width="9.7109375" style="75" customWidth="1"/>
    <col min="12041" max="12041" width="12.7109375" style="75" customWidth="1"/>
    <col min="12042" max="12042" width="32.28515625" style="75" customWidth="1"/>
    <col min="12043" max="12288" width="9.140625" style="75"/>
    <col min="12289" max="12289" width="5.42578125" style="75" customWidth="1"/>
    <col min="12290" max="12290" width="40.42578125" style="75" customWidth="1"/>
    <col min="12291" max="12291" width="8.7109375" style="75" customWidth="1"/>
    <col min="12292" max="12292" width="9.140625" style="75"/>
    <col min="12293" max="12293" width="9" style="75" customWidth="1"/>
    <col min="12294" max="12296" width="9.7109375" style="75" customWidth="1"/>
    <col min="12297" max="12297" width="12.7109375" style="75" customWidth="1"/>
    <col min="12298" max="12298" width="32.28515625" style="75" customWidth="1"/>
    <col min="12299" max="12544" width="9.140625" style="75"/>
    <col min="12545" max="12545" width="5.42578125" style="75" customWidth="1"/>
    <col min="12546" max="12546" width="40.42578125" style="75" customWidth="1"/>
    <col min="12547" max="12547" width="8.7109375" style="75" customWidth="1"/>
    <col min="12548" max="12548" width="9.140625" style="75"/>
    <col min="12549" max="12549" width="9" style="75" customWidth="1"/>
    <col min="12550" max="12552" width="9.7109375" style="75" customWidth="1"/>
    <col min="12553" max="12553" width="12.7109375" style="75" customWidth="1"/>
    <col min="12554" max="12554" width="32.28515625" style="75" customWidth="1"/>
    <col min="12555" max="12800" width="9.140625" style="75"/>
    <col min="12801" max="12801" width="5.42578125" style="75" customWidth="1"/>
    <col min="12802" max="12802" width="40.42578125" style="75" customWidth="1"/>
    <col min="12803" max="12803" width="8.7109375" style="75" customWidth="1"/>
    <col min="12804" max="12804" width="9.140625" style="75"/>
    <col min="12805" max="12805" width="9" style="75" customWidth="1"/>
    <col min="12806" max="12808" width="9.7109375" style="75" customWidth="1"/>
    <col min="12809" max="12809" width="12.7109375" style="75" customWidth="1"/>
    <col min="12810" max="12810" width="32.28515625" style="75" customWidth="1"/>
    <col min="12811" max="13056" width="9.140625" style="75"/>
    <col min="13057" max="13057" width="5.42578125" style="75" customWidth="1"/>
    <col min="13058" max="13058" width="40.42578125" style="75" customWidth="1"/>
    <col min="13059" max="13059" width="8.7109375" style="75" customWidth="1"/>
    <col min="13060" max="13060" width="9.140625" style="75"/>
    <col min="13061" max="13061" width="9" style="75" customWidth="1"/>
    <col min="13062" max="13064" width="9.7109375" style="75" customWidth="1"/>
    <col min="13065" max="13065" width="12.7109375" style="75" customWidth="1"/>
    <col min="13066" max="13066" width="32.28515625" style="75" customWidth="1"/>
    <col min="13067" max="13312" width="9.140625" style="75"/>
    <col min="13313" max="13313" width="5.42578125" style="75" customWidth="1"/>
    <col min="13314" max="13314" width="40.42578125" style="75" customWidth="1"/>
    <col min="13315" max="13315" width="8.7109375" style="75" customWidth="1"/>
    <col min="13316" max="13316" width="9.140625" style="75"/>
    <col min="13317" max="13317" width="9" style="75" customWidth="1"/>
    <col min="13318" max="13320" width="9.7109375" style="75" customWidth="1"/>
    <col min="13321" max="13321" width="12.7109375" style="75" customWidth="1"/>
    <col min="13322" max="13322" width="32.28515625" style="75" customWidth="1"/>
    <col min="13323" max="13568" width="9.140625" style="75"/>
    <col min="13569" max="13569" width="5.42578125" style="75" customWidth="1"/>
    <col min="13570" max="13570" width="40.42578125" style="75" customWidth="1"/>
    <col min="13571" max="13571" width="8.7109375" style="75" customWidth="1"/>
    <col min="13572" max="13572" width="9.140625" style="75"/>
    <col min="13573" max="13573" width="9" style="75" customWidth="1"/>
    <col min="13574" max="13576" width="9.7109375" style="75" customWidth="1"/>
    <col min="13577" max="13577" width="12.7109375" style="75" customWidth="1"/>
    <col min="13578" max="13578" width="32.28515625" style="75" customWidth="1"/>
    <col min="13579" max="13824" width="9.140625" style="75"/>
    <col min="13825" max="13825" width="5.42578125" style="75" customWidth="1"/>
    <col min="13826" max="13826" width="40.42578125" style="75" customWidth="1"/>
    <col min="13827" max="13827" width="8.7109375" style="75" customWidth="1"/>
    <col min="13828" max="13828" width="9.140625" style="75"/>
    <col min="13829" max="13829" width="9" style="75" customWidth="1"/>
    <col min="13830" max="13832" width="9.7109375" style="75" customWidth="1"/>
    <col min="13833" max="13833" width="12.7109375" style="75" customWidth="1"/>
    <col min="13834" max="13834" width="32.28515625" style="75" customWidth="1"/>
    <col min="13835" max="14080" width="9.140625" style="75"/>
    <col min="14081" max="14081" width="5.42578125" style="75" customWidth="1"/>
    <col min="14082" max="14082" width="40.42578125" style="75" customWidth="1"/>
    <col min="14083" max="14083" width="8.7109375" style="75" customWidth="1"/>
    <col min="14084" max="14084" width="9.140625" style="75"/>
    <col min="14085" max="14085" width="9" style="75" customWidth="1"/>
    <col min="14086" max="14088" width="9.7109375" style="75" customWidth="1"/>
    <col min="14089" max="14089" width="12.7109375" style="75" customWidth="1"/>
    <col min="14090" max="14090" width="32.28515625" style="75" customWidth="1"/>
    <col min="14091" max="14336" width="9.140625" style="75"/>
    <col min="14337" max="14337" width="5.42578125" style="75" customWidth="1"/>
    <col min="14338" max="14338" width="40.42578125" style="75" customWidth="1"/>
    <col min="14339" max="14339" width="8.7109375" style="75" customWidth="1"/>
    <col min="14340" max="14340" width="9.140625" style="75"/>
    <col min="14341" max="14341" width="9" style="75" customWidth="1"/>
    <col min="14342" max="14344" width="9.7109375" style="75" customWidth="1"/>
    <col min="14345" max="14345" width="12.7109375" style="75" customWidth="1"/>
    <col min="14346" max="14346" width="32.28515625" style="75" customWidth="1"/>
    <col min="14347" max="14592" width="9.140625" style="75"/>
    <col min="14593" max="14593" width="5.42578125" style="75" customWidth="1"/>
    <col min="14594" max="14594" width="40.42578125" style="75" customWidth="1"/>
    <col min="14595" max="14595" width="8.7109375" style="75" customWidth="1"/>
    <col min="14596" max="14596" width="9.140625" style="75"/>
    <col min="14597" max="14597" width="9" style="75" customWidth="1"/>
    <col min="14598" max="14600" width="9.7109375" style="75" customWidth="1"/>
    <col min="14601" max="14601" width="12.7109375" style="75" customWidth="1"/>
    <col min="14602" max="14602" width="32.28515625" style="75" customWidth="1"/>
    <col min="14603" max="14848" width="9.140625" style="75"/>
    <col min="14849" max="14849" width="5.42578125" style="75" customWidth="1"/>
    <col min="14850" max="14850" width="40.42578125" style="75" customWidth="1"/>
    <col min="14851" max="14851" width="8.7109375" style="75" customWidth="1"/>
    <col min="14852" max="14852" width="9.140625" style="75"/>
    <col min="14853" max="14853" width="9" style="75" customWidth="1"/>
    <col min="14854" max="14856" width="9.7109375" style="75" customWidth="1"/>
    <col min="14857" max="14857" width="12.7109375" style="75" customWidth="1"/>
    <col min="14858" max="14858" width="32.28515625" style="75" customWidth="1"/>
    <col min="14859" max="15104" width="9.140625" style="75"/>
    <col min="15105" max="15105" width="5.42578125" style="75" customWidth="1"/>
    <col min="15106" max="15106" width="40.42578125" style="75" customWidth="1"/>
    <col min="15107" max="15107" width="8.7109375" style="75" customWidth="1"/>
    <col min="15108" max="15108" width="9.140625" style="75"/>
    <col min="15109" max="15109" width="9" style="75" customWidth="1"/>
    <col min="15110" max="15112" width="9.7109375" style="75" customWidth="1"/>
    <col min="15113" max="15113" width="12.7109375" style="75" customWidth="1"/>
    <col min="15114" max="15114" width="32.28515625" style="75" customWidth="1"/>
    <col min="15115" max="15360" width="9.140625" style="75"/>
    <col min="15361" max="15361" width="5.42578125" style="75" customWidth="1"/>
    <col min="15362" max="15362" width="40.42578125" style="75" customWidth="1"/>
    <col min="15363" max="15363" width="8.7109375" style="75" customWidth="1"/>
    <col min="15364" max="15364" width="9.140625" style="75"/>
    <col min="15365" max="15365" width="9" style="75" customWidth="1"/>
    <col min="15366" max="15368" width="9.7109375" style="75" customWidth="1"/>
    <col min="15369" max="15369" width="12.7109375" style="75" customWidth="1"/>
    <col min="15370" max="15370" width="32.28515625" style="75" customWidth="1"/>
    <col min="15371" max="15616" width="9.140625" style="75"/>
    <col min="15617" max="15617" width="5.42578125" style="75" customWidth="1"/>
    <col min="15618" max="15618" width="40.42578125" style="75" customWidth="1"/>
    <col min="15619" max="15619" width="8.7109375" style="75" customWidth="1"/>
    <col min="15620" max="15620" width="9.140625" style="75"/>
    <col min="15621" max="15621" width="9" style="75" customWidth="1"/>
    <col min="15622" max="15624" width="9.7109375" style="75" customWidth="1"/>
    <col min="15625" max="15625" width="12.7109375" style="75" customWidth="1"/>
    <col min="15626" max="15626" width="32.28515625" style="75" customWidth="1"/>
    <col min="15627" max="15872" width="9.140625" style="75"/>
    <col min="15873" max="15873" width="5.42578125" style="75" customWidth="1"/>
    <col min="15874" max="15874" width="40.42578125" style="75" customWidth="1"/>
    <col min="15875" max="15875" width="8.7109375" style="75" customWidth="1"/>
    <col min="15876" max="15876" width="9.140625" style="75"/>
    <col min="15877" max="15877" width="9" style="75" customWidth="1"/>
    <col min="15878" max="15880" width="9.7109375" style="75" customWidth="1"/>
    <col min="15881" max="15881" width="12.7109375" style="75" customWidth="1"/>
    <col min="15882" max="15882" width="32.28515625" style="75" customWidth="1"/>
    <col min="15883" max="16128" width="9.140625" style="75"/>
    <col min="16129" max="16129" width="5.42578125" style="75" customWidth="1"/>
    <col min="16130" max="16130" width="40.42578125" style="75" customWidth="1"/>
    <col min="16131" max="16131" width="8.7109375" style="75" customWidth="1"/>
    <col min="16132" max="16132" width="9.140625" style="75"/>
    <col min="16133" max="16133" width="9" style="75" customWidth="1"/>
    <col min="16134" max="16136" width="9.7109375" style="75" customWidth="1"/>
    <col min="16137" max="16137" width="12.7109375" style="75" customWidth="1"/>
    <col min="16138" max="16138" width="32.28515625" style="75" customWidth="1"/>
    <col min="16139" max="16384" width="9.140625" style="75"/>
  </cols>
  <sheetData>
    <row r="1" spans="1:10" ht="46.5" customHeight="1" x14ac:dyDescent="0.25">
      <c r="A1" s="86" t="s">
        <v>144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73"/>
      <c r="B2" s="73"/>
      <c r="C2" s="73"/>
      <c r="D2" s="73"/>
    </row>
    <row r="3" spans="1:10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</row>
    <row r="5" spans="1:10" ht="14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35.25" customHeight="1" x14ac:dyDescent="0.25">
      <c r="A6" s="93" t="s">
        <v>145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.75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t="11.2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4.25" customHeight="1" x14ac:dyDescent="0.25">
      <c r="A9" s="96" t="s">
        <v>1</v>
      </c>
      <c r="B9" s="97" t="s">
        <v>2</v>
      </c>
      <c r="C9" s="97" t="s">
        <v>127</v>
      </c>
      <c r="D9" s="100" t="s">
        <v>139</v>
      </c>
      <c r="E9" s="101"/>
      <c r="F9" s="97" t="s">
        <v>128</v>
      </c>
      <c r="G9" s="105" t="s">
        <v>3</v>
      </c>
      <c r="H9" s="106"/>
      <c r="I9" s="88" t="s">
        <v>4</v>
      </c>
      <c r="J9" s="88" t="s">
        <v>114</v>
      </c>
    </row>
    <row r="10" spans="1:10" ht="39" customHeight="1" x14ac:dyDescent="0.25">
      <c r="A10" s="96"/>
      <c r="B10" s="98"/>
      <c r="C10" s="98"/>
      <c r="D10" s="102"/>
      <c r="E10" s="103"/>
      <c r="F10" s="104"/>
      <c r="G10" s="74" t="s">
        <v>126</v>
      </c>
      <c r="H10" s="74" t="s">
        <v>129</v>
      </c>
      <c r="I10" s="89"/>
      <c r="J10" s="89"/>
    </row>
    <row r="11" spans="1:10" ht="36" x14ac:dyDescent="0.25">
      <c r="A11" s="96"/>
      <c r="B11" s="99"/>
      <c r="C11" s="99"/>
      <c r="D11" s="74" t="s">
        <v>5</v>
      </c>
      <c r="E11" s="74" t="s">
        <v>6</v>
      </c>
      <c r="F11" s="74" t="s">
        <v>5</v>
      </c>
      <c r="G11" s="1" t="s">
        <v>7</v>
      </c>
      <c r="H11" s="1" t="s">
        <v>8</v>
      </c>
      <c r="I11" s="90"/>
      <c r="J11" s="90"/>
    </row>
    <row r="12" spans="1:10" x14ac:dyDescent="0.25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3">
        <v>7</v>
      </c>
      <c r="H12" s="2">
        <v>8</v>
      </c>
      <c r="I12" s="3">
        <v>9</v>
      </c>
      <c r="J12" s="3">
        <v>10</v>
      </c>
    </row>
    <row r="13" spans="1:10" ht="16.5" customHeight="1" x14ac:dyDescent="0.25">
      <c r="A13" s="91" t="s">
        <v>143</v>
      </c>
      <c r="B13" s="91"/>
      <c r="C13" s="91"/>
      <c r="D13" s="91"/>
      <c r="E13" s="91"/>
      <c r="F13" s="91"/>
      <c r="G13" s="91"/>
      <c r="H13" s="91"/>
      <c r="I13" s="91"/>
      <c r="J13" s="60"/>
    </row>
    <row r="14" spans="1:10" ht="27" customHeight="1" x14ac:dyDescent="0.25">
      <c r="A14" s="4" t="s">
        <v>9</v>
      </c>
      <c r="B14" s="5" t="s">
        <v>10</v>
      </c>
      <c r="C14" s="5">
        <v>1225</v>
      </c>
      <c r="D14" s="6">
        <v>1300</v>
      </c>
      <c r="E14" s="76">
        <v>1300</v>
      </c>
      <c r="F14" s="76">
        <v>1300</v>
      </c>
      <c r="G14" s="6">
        <v>1300</v>
      </c>
      <c r="H14" s="76">
        <v>1300</v>
      </c>
      <c r="I14" s="7"/>
      <c r="J14" s="7"/>
    </row>
    <row r="15" spans="1:10" ht="25.5" customHeight="1" x14ac:dyDescent="0.25">
      <c r="A15" s="4" t="s">
        <v>11</v>
      </c>
      <c r="B15" s="5" t="s">
        <v>10</v>
      </c>
      <c r="C15" s="5">
        <v>7918</v>
      </c>
      <c r="D15" s="76">
        <v>10547</v>
      </c>
      <c r="E15" s="76">
        <v>10547</v>
      </c>
      <c r="F15" s="76">
        <v>11138</v>
      </c>
      <c r="G15" s="76">
        <v>11739</v>
      </c>
      <c r="H15" s="76">
        <v>12361</v>
      </c>
      <c r="I15" s="8"/>
      <c r="J15" s="7"/>
    </row>
    <row r="16" spans="1:10" ht="25.5" hidden="1" x14ac:dyDescent="0.25">
      <c r="A16" s="9" t="s">
        <v>12</v>
      </c>
      <c r="B16" s="10" t="s">
        <v>13</v>
      </c>
      <c r="C16" s="62"/>
      <c r="D16" s="11"/>
      <c r="E16" s="12"/>
      <c r="F16" s="13"/>
      <c r="G16" s="14"/>
      <c r="H16" s="13"/>
      <c r="I16" s="6"/>
      <c r="J16" s="15"/>
    </row>
    <row r="17" spans="1:10" ht="38.25" x14ac:dyDescent="0.25">
      <c r="A17" s="9" t="s">
        <v>142</v>
      </c>
      <c r="B17" s="10" t="s">
        <v>10</v>
      </c>
      <c r="C17" s="62"/>
      <c r="D17" s="76">
        <v>11248</v>
      </c>
      <c r="E17" s="6">
        <v>11248</v>
      </c>
      <c r="F17" s="76">
        <v>11878</v>
      </c>
      <c r="G17" s="6">
        <v>12519</v>
      </c>
      <c r="H17" s="76">
        <v>13182</v>
      </c>
      <c r="I17" s="6"/>
      <c r="J17" s="15"/>
    </row>
    <row r="18" spans="1:10" x14ac:dyDescent="0.25">
      <c r="A18" s="9" t="s">
        <v>141</v>
      </c>
      <c r="B18" s="10" t="s">
        <v>13</v>
      </c>
      <c r="C18" s="62">
        <v>106</v>
      </c>
      <c r="D18" s="77">
        <v>107.7</v>
      </c>
      <c r="E18" s="78">
        <v>107.7</v>
      </c>
      <c r="F18" s="79">
        <v>105.6</v>
      </c>
      <c r="G18" s="80">
        <v>105.4</v>
      </c>
      <c r="H18" s="79">
        <v>105.3</v>
      </c>
      <c r="I18" s="6"/>
      <c r="J18" s="15"/>
    </row>
    <row r="19" spans="1:10" x14ac:dyDescent="0.25">
      <c r="A19" s="9" t="s">
        <v>14</v>
      </c>
      <c r="B19" s="10" t="s">
        <v>13</v>
      </c>
      <c r="C19" s="62">
        <v>30.2</v>
      </c>
      <c r="D19" s="81">
        <v>30.2</v>
      </c>
      <c r="E19" s="82">
        <v>30.2</v>
      </c>
      <c r="F19" s="13" t="s">
        <v>15</v>
      </c>
      <c r="G19" s="14" t="s">
        <v>15</v>
      </c>
      <c r="H19" s="13" t="s">
        <v>138</v>
      </c>
      <c r="I19" s="6"/>
      <c r="J19" s="15"/>
    </row>
    <row r="20" spans="1:10" ht="15" customHeight="1" x14ac:dyDescent="0.25">
      <c r="A20" s="91" t="s">
        <v>16</v>
      </c>
      <c r="B20" s="91"/>
      <c r="C20" s="91"/>
      <c r="D20" s="91"/>
      <c r="E20" s="91"/>
      <c r="F20" s="91"/>
      <c r="G20" s="91"/>
      <c r="H20" s="91"/>
      <c r="I20" s="91"/>
      <c r="J20" s="60"/>
    </row>
    <row r="21" spans="1:10" x14ac:dyDescent="0.25">
      <c r="A21" s="59" t="s">
        <v>17</v>
      </c>
      <c r="B21" s="16" t="s">
        <v>83</v>
      </c>
      <c r="C21" s="16">
        <v>2478</v>
      </c>
      <c r="D21" s="83" t="s">
        <v>84</v>
      </c>
      <c r="E21" s="83" t="s">
        <v>130</v>
      </c>
      <c r="F21" s="83" t="s">
        <v>131</v>
      </c>
      <c r="G21" s="83" t="s">
        <v>132</v>
      </c>
      <c r="H21" s="83" t="s">
        <v>133</v>
      </c>
      <c r="I21" s="17"/>
      <c r="J21" s="3"/>
    </row>
    <row r="22" spans="1:10" x14ac:dyDescent="0.25">
      <c r="A22" s="59" t="s">
        <v>115</v>
      </c>
      <c r="B22" s="16" t="s">
        <v>83</v>
      </c>
      <c r="C22" s="16">
        <v>11</v>
      </c>
      <c r="D22" s="83" t="s">
        <v>118</v>
      </c>
      <c r="E22" s="83" t="s">
        <v>118</v>
      </c>
      <c r="F22" s="83" t="s">
        <v>117</v>
      </c>
      <c r="G22" s="83" t="s">
        <v>119</v>
      </c>
      <c r="H22" s="83" t="s">
        <v>118</v>
      </c>
      <c r="I22" s="17"/>
      <c r="J22" s="3"/>
    </row>
    <row r="23" spans="1:10" x14ac:dyDescent="0.25">
      <c r="A23" s="59" t="s">
        <v>116</v>
      </c>
      <c r="B23" s="16" t="s">
        <v>83</v>
      </c>
      <c r="C23" s="16">
        <v>4</v>
      </c>
      <c r="D23" s="83" t="s">
        <v>121</v>
      </c>
      <c r="E23" s="83" t="s">
        <v>120</v>
      </c>
      <c r="F23" s="83" t="s">
        <v>120</v>
      </c>
      <c r="G23" s="83" t="s">
        <v>122</v>
      </c>
      <c r="H23" s="83" t="s">
        <v>120</v>
      </c>
      <c r="I23" s="17"/>
      <c r="J23" s="3"/>
    </row>
    <row r="24" spans="1:10" ht="38.25" x14ac:dyDescent="0.25">
      <c r="A24" s="59" t="s">
        <v>123</v>
      </c>
      <c r="B24" s="16" t="s">
        <v>125</v>
      </c>
      <c r="C24" s="63">
        <v>4.4000000000000004</v>
      </c>
      <c r="D24" s="84">
        <f>(D22/D21)*1000</f>
        <v>5.6603773584905657</v>
      </c>
      <c r="E24" s="84">
        <f>(E22/E21)*1000</f>
        <v>5.407354001441961</v>
      </c>
      <c r="F24" s="84">
        <f>(F22/F21)*1000</f>
        <v>4.3118936399568808</v>
      </c>
      <c r="G24" s="84">
        <f>(G22/G21)*1000</f>
        <v>4.6528274874731563</v>
      </c>
      <c r="H24" s="84">
        <f>(H22/H21)*1000</f>
        <v>5.3456878118317892</v>
      </c>
      <c r="I24" s="17"/>
      <c r="J24" s="3"/>
    </row>
    <row r="25" spans="1:10" ht="38.25" x14ac:dyDescent="0.25">
      <c r="A25" s="59" t="s">
        <v>124</v>
      </c>
      <c r="B25" s="16" t="s">
        <v>125</v>
      </c>
      <c r="C25" s="63">
        <v>1.6</v>
      </c>
      <c r="D25" s="84">
        <f>(D23/D21)*1000</f>
        <v>1.5094339622641508</v>
      </c>
      <c r="E25" s="84">
        <f>(E23/E21)*1000</f>
        <v>1.0814708002883922</v>
      </c>
      <c r="F25" s="84">
        <f>(F23/F21)*1000</f>
        <v>1.0779734099892202</v>
      </c>
      <c r="G25" s="84">
        <f>(G23/G21)*1000</f>
        <v>0.71581961345740874</v>
      </c>
      <c r="H25" s="84">
        <f>(H23/H21)*1000</f>
        <v>1.0691375623663579</v>
      </c>
      <c r="I25" s="17"/>
      <c r="J25" s="3"/>
    </row>
    <row r="26" spans="1:10" ht="15" customHeight="1" x14ac:dyDescent="0.25">
      <c r="A26" s="60" t="s">
        <v>18</v>
      </c>
      <c r="B26" s="18"/>
      <c r="C26" s="64">
        <f t="shared" ref="C26:G26" si="0">SUM(C27:C39)</f>
        <v>45574.600000000006</v>
      </c>
      <c r="D26" s="19">
        <f t="shared" si="0"/>
        <v>48157.599999999999</v>
      </c>
      <c r="E26" s="19">
        <f t="shared" si="0"/>
        <v>50081.100000000006</v>
      </c>
      <c r="F26" s="19">
        <f t="shared" si="0"/>
        <v>47488.999999999993</v>
      </c>
      <c r="G26" s="19">
        <f t="shared" si="0"/>
        <v>51797.599999999999</v>
      </c>
      <c r="H26" s="19">
        <f>SUM(H27:H39)</f>
        <v>52209.749000000003</v>
      </c>
      <c r="I26" s="20"/>
      <c r="J26" s="3"/>
    </row>
    <row r="27" spans="1:10" ht="39" x14ac:dyDescent="0.25">
      <c r="A27" s="21" t="s">
        <v>19</v>
      </c>
      <c r="B27" s="5" t="s">
        <v>20</v>
      </c>
      <c r="C27" s="55">
        <v>3271.5</v>
      </c>
      <c r="D27" s="55">
        <v>2793</v>
      </c>
      <c r="E27" s="55">
        <v>5236.7</v>
      </c>
      <c r="F27" s="26">
        <v>5530</v>
      </c>
      <c r="G27" s="26">
        <v>5829</v>
      </c>
      <c r="H27" s="26">
        <v>6138</v>
      </c>
      <c r="I27" s="22"/>
      <c r="J27" s="23"/>
    </row>
    <row r="28" spans="1:10" ht="70.5" customHeight="1" x14ac:dyDescent="0.25">
      <c r="A28" s="54" t="s">
        <v>134</v>
      </c>
      <c r="B28" s="5" t="s">
        <v>20</v>
      </c>
      <c r="C28" s="55">
        <v>2085.5</v>
      </c>
      <c r="D28" s="55">
        <v>4059.2</v>
      </c>
      <c r="E28" s="55">
        <v>3948.8</v>
      </c>
      <c r="F28" s="26">
        <v>4170</v>
      </c>
      <c r="G28" s="26">
        <v>4395</v>
      </c>
      <c r="H28" s="26">
        <v>4628</v>
      </c>
      <c r="I28" s="22"/>
      <c r="J28" s="23"/>
    </row>
    <row r="29" spans="1:10" ht="39.75" hidden="1" customHeight="1" x14ac:dyDescent="0.25">
      <c r="A29" s="21" t="s">
        <v>21</v>
      </c>
      <c r="B29" s="5" t="s">
        <v>20</v>
      </c>
      <c r="C29" s="26"/>
      <c r="D29" s="26"/>
      <c r="E29" s="26"/>
      <c r="F29" s="26"/>
      <c r="G29" s="26"/>
      <c r="H29" s="26"/>
      <c r="I29" s="22"/>
      <c r="J29" s="23"/>
    </row>
    <row r="30" spans="1:10" ht="25.5" hidden="1" customHeight="1" x14ac:dyDescent="0.25">
      <c r="A30" s="21"/>
      <c r="B30" s="5" t="s">
        <v>20</v>
      </c>
      <c r="C30" s="26">
        <v>410.9</v>
      </c>
      <c r="D30" s="26"/>
      <c r="E30" s="26"/>
      <c r="F30" s="26"/>
      <c r="G30" s="26"/>
      <c r="H30" s="26"/>
      <c r="I30" s="22"/>
      <c r="J30" s="23"/>
    </row>
    <row r="31" spans="1:10" ht="27.75" customHeight="1" x14ac:dyDescent="0.25">
      <c r="A31" s="21" t="s">
        <v>22</v>
      </c>
      <c r="B31" s="5" t="s">
        <v>20</v>
      </c>
      <c r="C31" s="26">
        <v>252.4</v>
      </c>
      <c r="D31" s="26">
        <v>409.4</v>
      </c>
      <c r="E31" s="26">
        <v>871</v>
      </c>
      <c r="F31" s="26">
        <v>919.7</v>
      </c>
      <c r="G31" s="26">
        <v>969</v>
      </c>
      <c r="H31" s="26">
        <v>1020.3</v>
      </c>
      <c r="I31" s="22"/>
      <c r="J31" s="23"/>
    </row>
    <row r="32" spans="1:10" ht="57.75" customHeight="1" x14ac:dyDescent="0.25">
      <c r="A32" s="54" t="s">
        <v>81</v>
      </c>
      <c r="B32" s="5" t="s">
        <v>82</v>
      </c>
      <c r="C32" s="26">
        <v>0</v>
      </c>
      <c r="D32" s="26">
        <v>46</v>
      </c>
      <c r="E32" s="26">
        <v>46</v>
      </c>
      <c r="F32" s="26">
        <v>64.8</v>
      </c>
      <c r="G32" s="26">
        <v>68</v>
      </c>
      <c r="H32" s="26">
        <v>71.599999999999994</v>
      </c>
      <c r="I32" s="22"/>
      <c r="J32" s="23"/>
    </row>
    <row r="33" spans="1:10" hidden="1" x14ac:dyDescent="0.25">
      <c r="A33" s="21" t="s">
        <v>23</v>
      </c>
      <c r="B33" s="5" t="s">
        <v>20</v>
      </c>
      <c r="C33" s="26">
        <v>2278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2"/>
      <c r="J33" s="23"/>
    </row>
    <row r="34" spans="1:10" ht="63.75" x14ac:dyDescent="0.25">
      <c r="A34" s="54" t="s">
        <v>77</v>
      </c>
      <c r="B34" s="5" t="s">
        <v>20</v>
      </c>
      <c r="C34" s="26">
        <v>32449</v>
      </c>
      <c r="D34" s="26">
        <v>27405.5</v>
      </c>
      <c r="E34" s="26">
        <v>27405.5</v>
      </c>
      <c r="F34" s="26">
        <v>28843.1</v>
      </c>
      <c r="G34" s="26">
        <v>32400</v>
      </c>
      <c r="H34" s="26">
        <v>32011</v>
      </c>
      <c r="I34" s="22"/>
      <c r="J34" s="23"/>
    </row>
    <row r="35" spans="1:10" ht="89.25" customHeight="1" x14ac:dyDescent="0.25">
      <c r="A35" s="24" t="s">
        <v>78</v>
      </c>
      <c r="B35" s="5" t="s">
        <v>20</v>
      </c>
      <c r="C35" s="26">
        <v>88</v>
      </c>
      <c r="D35" s="26">
        <v>50</v>
      </c>
      <c r="E35" s="26">
        <v>107.5</v>
      </c>
      <c r="F35" s="26">
        <v>65.2</v>
      </c>
      <c r="G35" s="26">
        <v>69</v>
      </c>
      <c r="H35" s="26">
        <v>69</v>
      </c>
      <c r="I35" s="22"/>
      <c r="J35" s="23"/>
    </row>
    <row r="36" spans="1:10" ht="63.75" x14ac:dyDescent="0.25">
      <c r="A36" s="25" t="s">
        <v>24</v>
      </c>
      <c r="B36" s="5" t="s">
        <v>20</v>
      </c>
      <c r="C36" s="26">
        <v>72</v>
      </c>
      <c r="D36" s="26">
        <v>80.3</v>
      </c>
      <c r="E36" s="26">
        <v>20</v>
      </c>
      <c r="F36" s="26">
        <v>28.1</v>
      </c>
      <c r="G36" s="26">
        <v>30</v>
      </c>
      <c r="H36" s="26">
        <v>30</v>
      </c>
      <c r="I36" s="22"/>
      <c r="J36" s="23"/>
    </row>
    <row r="37" spans="1:10" ht="63.75" x14ac:dyDescent="0.25">
      <c r="A37" s="25" t="s">
        <v>79</v>
      </c>
      <c r="B37" s="5" t="s">
        <v>20</v>
      </c>
      <c r="C37" s="26">
        <v>1932.8</v>
      </c>
      <c r="D37" s="26">
        <v>871.7</v>
      </c>
      <c r="E37" s="26">
        <v>14.3</v>
      </c>
      <c r="F37" s="26">
        <v>20.100000000000001</v>
      </c>
      <c r="G37" s="26">
        <v>21</v>
      </c>
      <c r="H37" s="26">
        <f>G37*1.069</f>
        <v>22.448999999999998</v>
      </c>
      <c r="I37" s="22"/>
      <c r="J37" s="23"/>
    </row>
    <row r="38" spans="1:10" ht="51" x14ac:dyDescent="0.25">
      <c r="A38" s="25" t="s">
        <v>80</v>
      </c>
      <c r="B38" s="5" t="s">
        <v>20</v>
      </c>
      <c r="C38" s="26">
        <v>0</v>
      </c>
      <c r="D38" s="26">
        <v>8594</v>
      </c>
      <c r="E38" s="26">
        <v>8594</v>
      </c>
      <c r="F38" s="26">
        <v>4085.3</v>
      </c>
      <c r="G38" s="26">
        <v>4090.5</v>
      </c>
      <c r="H38" s="26">
        <v>4095.6</v>
      </c>
      <c r="I38" s="22"/>
      <c r="J38" s="23"/>
    </row>
    <row r="39" spans="1:10" ht="26.25" x14ac:dyDescent="0.25">
      <c r="A39" s="21" t="s">
        <v>25</v>
      </c>
      <c r="B39" s="5" t="s">
        <v>20</v>
      </c>
      <c r="C39" s="26">
        <v>2734.5</v>
      </c>
      <c r="D39" s="26">
        <v>3848.5</v>
      </c>
      <c r="E39" s="26">
        <v>3837.3</v>
      </c>
      <c r="F39" s="26">
        <v>3762.7</v>
      </c>
      <c r="G39" s="26">
        <v>3926.1</v>
      </c>
      <c r="H39" s="26">
        <v>4123.8</v>
      </c>
      <c r="I39" s="22"/>
      <c r="J39" s="23"/>
    </row>
    <row r="40" spans="1:10" ht="15" customHeight="1" x14ac:dyDescent="0.25">
      <c r="A40" s="61" t="s">
        <v>26</v>
      </c>
      <c r="B40" s="27"/>
      <c r="C40" s="27"/>
      <c r="D40" s="56">
        <f>D41+D57+D62+D66+D70+D80+D86+D91+D101</f>
        <v>50277.599999999991</v>
      </c>
      <c r="E40" s="56">
        <f>E41+E57+E62+E66+E70+E80+E86+E91+E101</f>
        <v>50246.399999999994</v>
      </c>
      <c r="F40" s="56">
        <f>F41+F57+F62+F66+F70+F80+F86+F91+F101</f>
        <v>50400.000000000015</v>
      </c>
      <c r="G40" s="56">
        <f>G41+G57+G62+G66+G70+G80+G86+G91+G101</f>
        <v>54717.899999999994</v>
      </c>
      <c r="H40" s="56">
        <f>H41+H57+H62+H66+H70+H80+H86+H91+H101</f>
        <v>54235.6</v>
      </c>
      <c r="I40" s="28"/>
      <c r="J40" s="28"/>
    </row>
    <row r="41" spans="1:10" x14ac:dyDescent="0.25">
      <c r="A41" s="29" t="s">
        <v>27</v>
      </c>
      <c r="B41" s="16" t="s">
        <v>20</v>
      </c>
      <c r="C41" s="63"/>
      <c r="D41" s="56">
        <f>D43+D44+D45+D46+D47+D48+D51+D52</f>
        <v>9329.9000000000015</v>
      </c>
      <c r="E41" s="56">
        <f>E43+E44+E45+E46+E47+E48+E51+E52</f>
        <v>9309.9000000000015</v>
      </c>
      <c r="F41" s="56">
        <f>F43+F44+F45+F46+F47+F48+F50+F51+F52</f>
        <v>10499</v>
      </c>
      <c r="G41" s="56">
        <f t="shared" ref="G41:H41" si="1">G43+G44+G45+G46+G47+G48+G50+G51+G52</f>
        <v>11802.8</v>
      </c>
      <c r="H41" s="56">
        <f t="shared" si="1"/>
        <v>11718.9</v>
      </c>
      <c r="I41" s="30"/>
      <c r="J41" s="30"/>
    </row>
    <row r="42" spans="1:10" x14ac:dyDescent="0.25">
      <c r="A42" s="31" t="s">
        <v>28</v>
      </c>
      <c r="B42" s="32"/>
      <c r="C42" s="32"/>
      <c r="D42" s="57"/>
      <c r="E42" s="33"/>
      <c r="F42" s="33"/>
      <c r="G42" s="67"/>
      <c r="H42" s="33"/>
      <c r="I42" s="34"/>
      <c r="J42" s="34"/>
    </row>
    <row r="43" spans="1:10" ht="90" x14ac:dyDescent="0.25">
      <c r="A43" s="35" t="s">
        <v>85</v>
      </c>
      <c r="B43" s="36" t="s">
        <v>20</v>
      </c>
      <c r="C43" s="65"/>
      <c r="D43" s="58">
        <v>1129.3</v>
      </c>
      <c r="E43" s="58">
        <v>1129.3</v>
      </c>
      <c r="F43" s="33">
        <v>1150.3</v>
      </c>
      <c r="G43" s="67">
        <v>1150.3</v>
      </c>
      <c r="H43" s="33">
        <v>1300</v>
      </c>
      <c r="I43" s="37" t="s">
        <v>30</v>
      </c>
      <c r="J43" s="35" t="s">
        <v>29</v>
      </c>
    </row>
    <row r="44" spans="1:10" ht="39" x14ac:dyDescent="0.25">
      <c r="A44" s="35" t="s">
        <v>86</v>
      </c>
      <c r="B44" s="36" t="s">
        <v>20</v>
      </c>
      <c r="C44" s="65"/>
      <c r="D44" s="58">
        <v>478.5</v>
      </c>
      <c r="E44" s="58">
        <v>478.5</v>
      </c>
      <c r="F44" s="33">
        <v>1001.5</v>
      </c>
      <c r="G44" s="67">
        <v>1001.5</v>
      </c>
      <c r="H44" s="33">
        <v>1136.0999999999999</v>
      </c>
      <c r="I44" s="37" t="s">
        <v>30</v>
      </c>
      <c r="J44" s="35" t="s">
        <v>29</v>
      </c>
    </row>
    <row r="45" spans="1:10" ht="90" x14ac:dyDescent="0.25">
      <c r="A45" s="35" t="s">
        <v>87</v>
      </c>
      <c r="B45" s="36" t="s">
        <v>20</v>
      </c>
      <c r="C45" s="65"/>
      <c r="D45" s="58">
        <v>140.4</v>
      </c>
      <c r="E45" s="58">
        <v>140.4</v>
      </c>
      <c r="F45" s="33">
        <v>140.4</v>
      </c>
      <c r="G45" s="67">
        <v>140.4</v>
      </c>
      <c r="H45" s="33">
        <v>140.4</v>
      </c>
      <c r="I45" s="37" t="s">
        <v>30</v>
      </c>
      <c r="J45" s="35" t="s">
        <v>29</v>
      </c>
    </row>
    <row r="46" spans="1:10" ht="51.75" x14ac:dyDescent="0.25">
      <c r="A46" s="35" t="s">
        <v>88</v>
      </c>
      <c r="B46" s="36" t="s">
        <v>20</v>
      </c>
      <c r="C46" s="65"/>
      <c r="D46" s="58">
        <v>6678.1</v>
      </c>
      <c r="E46" s="58">
        <v>6678.1</v>
      </c>
      <c r="F46" s="33">
        <v>7308.5</v>
      </c>
      <c r="G46" s="67">
        <v>7308.5</v>
      </c>
      <c r="H46" s="33">
        <v>8213.7999999999993</v>
      </c>
      <c r="I46" s="37" t="s">
        <v>30</v>
      </c>
      <c r="J46" s="35" t="s">
        <v>29</v>
      </c>
    </row>
    <row r="47" spans="1:10" ht="65.25" customHeight="1" x14ac:dyDescent="0.25">
      <c r="A47" s="30" t="s">
        <v>89</v>
      </c>
      <c r="B47" s="36" t="s">
        <v>20</v>
      </c>
      <c r="C47" s="65"/>
      <c r="D47" s="58">
        <v>796.1</v>
      </c>
      <c r="E47" s="33">
        <v>796.1</v>
      </c>
      <c r="F47" s="33">
        <v>799.4</v>
      </c>
      <c r="G47" s="33">
        <v>802.8</v>
      </c>
      <c r="H47" s="33">
        <v>828.9</v>
      </c>
      <c r="I47" s="36" t="s">
        <v>32</v>
      </c>
      <c r="J47" s="30" t="s">
        <v>33</v>
      </c>
    </row>
    <row r="48" spans="1:10" ht="69.75" customHeight="1" x14ac:dyDescent="0.25">
      <c r="A48" s="30" t="s">
        <v>90</v>
      </c>
      <c r="B48" s="36" t="s">
        <v>20</v>
      </c>
      <c r="C48" s="65"/>
      <c r="D48" s="58">
        <v>6.5</v>
      </c>
      <c r="E48" s="33">
        <v>6.5</v>
      </c>
      <c r="F48" s="33">
        <v>6.9</v>
      </c>
      <c r="G48" s="33">
        <v>7.3</v>
      </c>
      <c r="H48" s="33">
        <v>7.7</v>
      </c>
      <c r="I48" s="36" t="s">
        <v>32</v>
      </c>
      <c r="J48" s="30" t="s">
        <v>33</v>
      </c>
    </row>
    <row r="49" spans="1:10" ht="38.25" hidden="1" customHeight="1" x14ac:dyDescent="0.25">
      <c r="A49" s="30" t="s">
        <v>31</v>
      </c>
      <c r="B49" s="36" t="s">
        <v>20</v>
      </c>
      <c r="C49" s="65"/>
      <c r="D49" s="58"/>
      <c r="E49" s="33"/>
      <c r="F49" s="33"/>
      <c r="G49" s="67"/>
      <c r="H49" s="33"/>
      <c r="I49" s="36" t="s">
        <v>32</v>
      </c>
      <c r="J49" s="30" t="s">
        <v>33</v>
      </c>
    </row>
    <row r="50" spans="1:10" ht="42" customHeight="1" x14ac:dyDescent="0.25">
      <c r="A50" s="30" t="s">
        <v>91</v>
      </c>
      <c r="B50" s="36" t="s">
        <v>20</v>
      </c>
      <c r="C50" s="65"/>
      <c r="D50" s="58">
        <v>0</v>
      </c>
      <c r="E50" s="33">
        <v>0</v>
      </c>
      <c r="F50" s="33">
        <v>0</v>
      </c>
      <c r="G50" s="67">
        <v>1300</v>
      </c>
      <c r="H50" s="33">
        <v>0</v>
      </c>
      <c r="I50" s="37" t="s">
        <v>30</v>
      </c>
      <c r="J50" s="30" t="s">
        <v>34</v>
      </c>
    </row>
    <row r="51" spans="1:10" ht="42" customHeight="1" x14ac:dyDescent="0.25">
      <c r="A51" s="35" t="s">
        <v>35</v>
      </c>
      <c r="B51" s="36" t="s">
        <v>20</v>
      </c>
      <c r="C51" s="66"/>
      <c r="D51" s="35">
        <v>20</v>
      </c>
      <c r="E51" s="33">
        <v>0</v>
      </c>
      <c r="F51" s="33">
        <v>20</v>
      </c>
      <c r="G51" s="67">
        <v>20</v>
      </c>
      <c r="H51" s="33">
        <v>20</v>
      </c>
      <c r="I51" s="37" t="s">
        <v>30</v>
      </c>
      <c r="J51" s="24" t="s">
        <v>36</v>
      </c>
    </row>
    <row r="52" spans="1:10" ht="30.75" customHeight="1" x14ac:dyDescent="0.25">
      <c r="A52" s="40" t="s">
        <v>137</v>
      </c>
      <c r="B52" s="70"/>
      <c r="C52" s="71"/>
      <c r="D52" s="40">
        <f>D53+D56</f>
        <v>81</v>
      </c>
      <c r="E52" s="40">
        <f>E53+E56</f>
        <v>81</v>
      </c>
      <c r="F52" s="40">
        <f t="shared" ref="F52:H52" si="2">F53</f>
        <v>72</v>
      </c>
      <c r="G52" s="40">
        <f t="shared" si="2"/>
        <v>72</v>
      </c>
      <c r="H52" s="40">
        <f t="shared" si="2"/>
        <v>72</v>
      </c>
      <c r="I52" s="72"/>
      <c r="J52" s="42"/>
    </row>
    <row r="53" spans="1:10" ht="47.25" customHeight="1" x14ac:dyDescent="0.25">
      <c r="A53" s="38" t="s">
        <v>92</v>
      </c>
      <c r="B53" s="36" t="s">
        <v>20</v>
      </c>
      <c r="C53" s="66"/>
      <c r="D53" s="35">
        <v>60</v>
      </c>
      <c r="E53" s="33">
        <v>60</v>
      </c>
      <c r="F53" s="33">
        <v>72</v>
      </c>
      <c r="G53" s="67">
        <v>72</v>
      </c>
      <c r="H53" s="33">
        <v>72</v>
      </c>
      <c r="I53" s="37" t="s">
        <v>30</v>
      </c>
      <c r="J53" s="30" t="s">
        <v>40</v>
      </c>
    </row>
    <row r="54" spans="1:10" ht="80.25" hidden="1" customHeight="1" x14ac:dyDescent="0.25">
      <c r="A54" s="38" t="s">
        <v>37</v>
      </c>
      <c r="B54" s="36" t="s">
        <v>20</v>
      </c>
      <c r="C54" s="66"/>
      <c r="D54" s="35"/>
      <c r="E54" s="33"/>
      <c r="F54" s="33"/>
      <c r="G54" s="67"/>
      <c r="H54" s="33"/>
      <c r="I54" s="37" t="s">
        <v>30</v>
      </c>
      <c r="J54" s="24" t="s">
        <v>38</v>
      </c>
    </row>
    <row r="55" spans="1:10" ht="50.25" hidden="1" customHeight="1" x14ac:dyDescent="0.25">
      <c r="A55" s="39" t="s">
        <v>39</v>
      </c>
      <c r="B55" s="36" t="s">
        <v>20</v>
      </c>
      <c r="C55" s="66"/>
      <c r="D55" s="35"/>
      <c r="E55" s="33"/>
      <c r="F55" s="33"/>
      <c r="G55" s="67"/>
      <c r="H55" s="33"/>
      <c r="I55" s="37" t="s">
        <v>30</v>
      </c>
      <c r="J55" s="24" t="s">
        <v>40</v>
      </c>
    </row>
    <row r="56" spans="1:10" ht="30.75" customHeight="1" x14ac:dyDescent="0.25">
      <c r="A56" s="44" t="s">
        <v>93</v>
      </c>
      <c r="B56" s="36" t="s">
        <v>20</v>
      </c>
      <c r="C56" s="66"/>
      <c r="D56" s="35">
        <v>21</v>
      </c>
      <c r="E56" s="33">
        <v>21</v>
      </c>
      <c r="F56" s="33"/>
      <c r="G56" s="67"/>
      <c r="H56" s="33"/>
      <c r="I56" s="37" t="s">
        <v>30</v>
      </c>
      <c r="J56" s="30" t="s">
        <v>49</v>
      </c>
    </row>
    <row r="57" spans="1:10" ht="25.5" customHeight="1" x14ac:dyDescent="0.25">
      <c r="A57" s="29" t="s">
        <v>41</v>
      </c>
      <c r="B57" s="36" t="s">
        <v>20</v>
      </c>
      <c r="C57" s="66"/>
      <c r="D57" s="40">
        <f>D60+D61</f>
        <v>10</v>
      </c>
      <c r="E57" s="40">
        <f t="shared" ref="E57:H57" si="3">E60+E61</f>
        <v>10</v>
      </c>
      <c r="F57" s="40">
        <f t="shared" si="3"/>
        <v>36</v>
      </c>
      <c r="G57" s="40">
        <f t="shared" si="3"/>
        <v>36</v>
      </c>
      <c r="H57" s="40">
        <f t="shared" si="3"/>
        <v>40</v>
      </c>
      <c r="I57" s="37"/>
      <c r="J57" s="34"/>
    </row>
    <row r="58" spans="1:10" ht="13.5" customHeight="1" x14ac:dyDescent="0.25">
      <c r="A58" s="31" t="s">
        <v>28</v>
      </c>
      <c r="B58" s="41"/>
      <c r="C58" s="41"/>
      <c r="D58" s="35"/>
      <c r="E58" s="33"/>
      <c r="F58" s="33"/>
      <c r="G58" s="67"/>
      <c r="H58" s="33"/>
      <c r="I58" s="37"/>
      <c r="J58" s="34"/>
    </row>
    <row r="59" spans="1:10" ht="62.25" hidden="1" customHeight="1" x14ac:dyDescent="0.25">
      <c r="A59" s="24" t="s">
        <v>42</v>
      </c>
      <c r="B59" s="36" t="s">
        <v>20</v>
      </c>
      <c r="C59" s="66"/>
      <c r="D59" s="35"/>
      <c r="E59" s="35"/>
      <c r="F59" s="33"/>
      <c r="G59" s="67"/>
      <c r="H59" s="33"/>
      <c r="I59" s="37" t="s">
        <v>30</v>
      </c>
      <c r="J59" s="30" t="s">
        <v>43</v>
      </c>
    </row>
    <row r="60" spans="1:10" ht="120" customHeight="1" x14ac:dyDescent="0.25">
      <c r="A60" s="24" t="s">
        <v>44</v>
      </c>
      <c r="B60" s="36"/>
      <c r="C60" s="66"/>
      <c r="D60" s="35">
        <v>10</v>
      </c>
      <c r="E60" s="33">
        <v>10</v>
      </c>
      <c r="F60" s="33">
        <v>10</v>
      </c>
      <c r="G60" s="67">
        <v>10</v>
      </c>
      <c r="H60" s="33">
        <v>10</v>
      </c>
      <c r="I60" s="37" t="s">
        <v>30</v>
      </c>
      <c r="J60" s="24" t="s">
        <v>94</v>
      </c>
    </row>
    <row r="61" spans="1:10" ht="39" customHeight="1" x14ac:dyDescent="0.25">
      <c r="A61" s="44" t="s">
        <v>140</v>
      </c>
      <c r="B61" s="36" t="s">
        <v>20</v>
      </c>
      <c r="C61" s="66"/>
      <c r="D61" s="35"/>
      <c r="E61" s="33"/>
      <c r="F61" s="33">
        <v>26</v>
      </c>
      <c r="G61" s="67">
        <v>26</v>
      </c>
      <c r="H61" s="33">
        <v>30</v>
      </c>
      <c r="I61" s="37" t="s">
        <v>30</v>
      </c>
      <c r="J61" s="30" t="s">
        <v>49</v>
      </c>
    </row>
    <row r="62" spans="1:10" ht="15" customHeight="1" x14ac:dyDescent="0.25">
      <c r="A62" s="42" t="s">
        <v>45</v>
      </c>
      <c r="B62" s="36" t="s">
        <v>20</v>
      </c>
      <c r="C62" s="66"/>
      <c r="D62" s="43">
        <f>D64+D65+D69</f>
        <v>62.1</v>
      </c>
      <c r="E62" s="43">
        <f>E64+E65+E69</f>
        <v>62.1</v>
      </c>
      <c r="F62" s="43">
        <f>F64+F65+F69</f>
        <v>71.400000000000006</v>
      </c>
      <c r="G62" s="69">
        <f>G64+G65+G69</f>
        <v>73.400000000000006</v>
      </c>
      <c r="H62" s="43">
        <f>H64+H65+H69</f>
        <v>75.8</v>
      </c>
      <c r="I62" s="34"/>
      <c r="J62" s="30"/>
    </row>
    <row r="63" spans="1:10" ht="15" customHeight="1" x14ac:dyDescent="0.25">
      <c r="A63" s="31" t="s">
        <v>28</v>
      </c>
      <c r="B63" s="36"/>
      <c r="C63" s="66"/>
      <c r="D63" s="35"/>
      <c r="E63" s="33"/>
      <c r="F63" s="33"/>
      <c r="G63" s="67"/>
      <c r="H63" s="33"/>
      <c r="I63" s="34"/>
      <c r="J63" s="30"/>
    </row>
    <row r="64" spans="1:10" ht="133.5" customHeight="1" x14ac:dyDescent="0.25">
      <c r="A64" s="85" t="s">
        <v>95</v>
      </c>
      <c r="B64" s="36" t="s">
        <v>20</v>
      </c>
      <c r="C64" s="66"/>
      <c r="D64" s="35">
        <v>62.1</v>
      </c>
      <c r="E64" s="33">
        <v>62.1</v>
      </c>
      <c r="F64" s="33">
        <v>71.400000000000006</v>
      </c>
      <c r="G64" s="67">
        <v>73.400000000000006</v>
      </c>
      <c r="H64" s="67">
        <v>75.8</v>
      </c>
      <c r="I64" s="37" t="s">
        <v>30</v>
      </c>
      <c r="J64" s="30" t="s">
        <v>96</v>
      </c>
    </row>
    <row r="65" spans="1:10" ht="30" hidden="1" customHeight="1" x14ac:dyDescent="0.25">
      <c r="A65" s="24" t="s">
        <v>46</v>
      </c>
      <c r="B65" s="36" t="s">
        <v>20</v>
      </c>
      <c r="C65" s="66"/>
      <c r="D65" s="35"/>
      <c r="E65" s="35"/>
      <c r="F65" s="33"/>
      <c r="G65" s="67"/>
      <c r="H65" s="33"/>
      <c r="I65" s="37" t="s">
        <v>30</v>
      </c>
      <c r="J65" s="30" t="s">
        <v>47</v>
      </c>
    </row>
    <row r="66" spans="1:10" x14ac:dyDescent="0.25">
      <c r="A66" s="29" t="s">
        <v>97</v>
      </c>
      <c r="B66" s="36" t="s">
        <v>20</v>
      </c>
      <c r="C66" s="66"/>
      <c r="D66" s="40">
        <f>D68</f>
        <v>9339.5</v>
      </c>
      <c r="E66" s="40">
        <f t="shared" ref="E66:H66" si="4">E68</f>
        <v>9339.5</v>
      </c>
      <c r="F66" s="40">
        <f t="shared" si="4"/>
        <v>9992.6</v>
      </c>
      <c r="G66" s="68">
        <f t="shared" si="4"/>
        <v>10532.2</v>
      </c>
      <c r="H66" s="40">
        <f t="shared" si="4"/>
        <v>11090.4</v>
      </c>
      <c r="I66" s="37"/>
      <c r="J66" s="34"/>
    </row>
    <row r="67" spans="1:10" ht="13.5" customHeight="1" x14ac:dyDescent="0.25">
      <c r="A67" s="31" t="s">
        <v>28</v>
      </c>
      <c r="B67" s="41"/>
      <c r="C67" s="41"/>
      <c r="D67" s="35"/>
      <c r="E67" s="33"/>
      <c r="F67" s="33"/>
      <c r="G67" s="67"/>
      <c r="H67" s="33"/>
      <c r="I67" s="37"/>
      <c r="J67" s="34"/>
    </row>
    <row r="68" spans="1:10" ht="37.5" customHeight="1" x14ac:dyDescent="0.25">
      <c r="A68" s="45" t="s">
        <v>98</v>
      </c>
      <c r="B68" s="36" t="s">
        <v>20</v>
      </c>
      <c r="C68" s="66"/>
      <c r="D68" s="35">
        <v>9339.5</v>
      </c>
      <c r="E68" s="33">
        <v>9339.5</v>
      </c>
      <c r="F68" s="33">
        <v>9992.6</v>
      </c>
      <c r="G68" s="33">
        <v>10532.2</v>
      </c>
      <c r="H68" s="33">
        <v>11090.4</v>
      </c>
      <c r="I68" s="37" t="s">
        <v>30</v>
      </c>
      <c r="J68" s="30" t="s">
        <v>99</v>
      </c>
    </row>
    <row r="69" spans="1:10" ht="4.5" hidden="1" customHeight="1" x14ac:dyDescent="0.25">
      <c r="A69" s="44" t="s">
        <v>48</v>
      </c>
      <c r="B69" s="36" t="s">
        <v>20</v>
      </c>
      <c r="C69" s="66"/>
      <c r="D69" s="35"/>
      <c r="E69" s="33"/>
      <c r="F69" s="33"/>
      <c r="G69" s="67"/>
      <c r="H69" s="33"/>
      <c r="I69" s="37" t="s">
        <v>30</v>
      </c>
      <c r="J69" s="30" t="s">
        <v>49</v>
      </c>
    </row>
    <row r="70" spans="1:10" x14ac:dyDescent="0.25">
      <c r="A70" s="29" t="s">
        <v>50</v>
      </c>
      <c r="B70" s="36" t="s">
        <v>20</v>
      </c>
      <c r="C70" s="66"/>
      <c r="D70" s="40">
        <f>SUM(D72:D76)</f>
        <v>22203.899999999998</v>
      </c>
      <c r="E70" s="40">
        <f t="shared" ref="E70:H70" si="5">SUM(E72:E76)</f>
        <v>22192.699999999997</v>
      </c>
      <c r="F70" s="40">
        <f t="shared" si="5"/>
        <v>19639.600000000002</v>
      </c>
      <c r="G70" s="68">
        <f t="shared" si="5"/>
        <v>22118.3</v>
      </c>
      <c r="H70" s="40">
        <f t="shared" si="5"/>
        <v>20649.3</v>
      </c>
      <c r="I70" s="37"/>
      <c r="J70" s="34"/>
    </row>
    <row r="71" spans="1:10" ht="13.5" customHeight="1" x14ac:dyDescent="0.25">
      <c r="A71" s="31" t="s">
        <v>28</v>
      </c>
      <c r="B71" s="41"/>
      <c r="C71" s="41"/>
      <c r="D71" s="35"/>
      <c r="E71" s="33"/>
      <c r="F71" s="33"/>
      <c r="G71" s="67"/>
      <c r="H71" s="33"/>
      <c r="I71" s="37"/>
      <c r="J71" s="34"/>
    </row>
    <row r="72" spans="1:10" ht="115.5" customHeight="1" x14ac:dyDescent="0.25">
      <c r="A72" s="45" t="s">
        <v>100</v>
      </c>
      <c r="B72" s="36" t="s">
        <v>20</v>
      </c>
      <c r="C72" s="66"/>
      <c r="D72" s="35">
        <v>8953.9</v>
      </c>
      <c r="E72" s="35">
        <v>8953.9</v>
      </c>
      <c r="F72" s="33">
        <v>500</v>
      </c>
      <c r="G72" s="67">
        <v>4250</v>
      </c>
      <c r="H72" s="33">
        <v>3156</v>
      </c>
      <c r="I72" s="37" t="s">
        <v>30</v>
      </c>
      <c r="J72" s="45" t="s">
        <v>101</v>
      </c>
    </row>
    <row r="73" spans="1:10" ht="103.5" customHeight="1" x14ac:dyDescent="0.25">
      <c r="A73" s="45" t="s">
        <v>103</v>
      </c>
      <c r="B73" s="36" t="s">
        <v>20</v>
      </c>
      <c r="C73" s="66"/>
      <c r="D73" s="35">
        <v>1102.5</v>
      </c>
      <c r="E73" s="33">
        <v>1102.5</v>
      </c>
      <c r="F73" s="33">
        <v>1295.2</v>
      </c>
      <c r="G73" s="67">
        <v>1150</v>
      </c>
      <c r="H73" s="67">
        <v>1290</v>
      </c>
      <c r="I73" s="37" t="s">
        <v>30</v>
      </c>
      <c r="J73" s="30" t="s">
        <v>102</v>
      </c>
    </row>
    <row r="74" spans="1:10" ht="69.75" customHeight="1" x14ac:dyDescent="0.25">
      <c r="A74" s="45" t="s">
        <v>104</v>
      </c>
      <c r="B74" s="36" t="s">
        <v>20</v>
      </c>
      <c r="C74" s="66"/>
      <c r="D74" s="35">
        <v>2251.6</v>
      </c>
      <c r="E74" s="33">
        <v>2240.4</v>
      </c>
      <c r="F74" s="33">
        <v>2358.9</v>
      </c>
      <c r="G74" s="33">
        <v>2486.3000000000002</v>
      </c>
      <c r="H74" s="33">
        <v>2618.1</v>
      </c>
      <c r="I74" s="36" t="s">
        <v>109</v>
      </c>
      <c r="J74" s="30" t="s">
        <v>33</v>
      </c>
    </row>
    <row r="75" spans="1:10" ht="97.5" customHeight="1" x14ac:dyDescent="0.25">
      <c r="A75" s="45" t="s">
        <v>105</v>
      </c>
      <c r="B75" s="36" t="s">
        <v>20</v>
      </c>
      <c r="C75" s="66"/>
      <c r="D75" s="35">
        <v>5963.8</v>
      </c>
      <c r="E75" s="35">
        <v>5963.8</v>
      </c>
      <c r="F75" s="33">
        <v>11993.1</v>
      </c>
      <c r="G75" s="67">
        <v>7300</v>
      </c>
      <c r="H75" s="33">
        <v>6350</v>
      </c>
      <c r="I75" s="37" t="s">
        <v>30</v>
      </c>
      <c r="J75" s="24" t="s">
        <v>106</v>
      </c>
    </row>
    <row r="76" spans="1:10" ht="63" customHeight="1" x14ac:dyDescent="0.25">
      <c r="A76" s="45" t="s">
        <v>107</v>
      </c>
      <c r="B76" s="36" t="s">
        <v>20</v>
      </c>
      <c r="C76" s="66"/>
      <c r="D76" s="35">
        <v>3932.1</v>
      </c>
      <c r="E76" s="35">
        <v>3932.1</v>
      </c>
      <c r="F76" s="33">
        <v>3492.4</v>
      </c>
      <c r="G76" s="67">
        <v>6932</v>
      </c>
      <c r="H76" s="33">
        <v>7235.2</v>
      </c>
      <c r="I76" s="37" t="s">
        <v>30</v>
      </c>
      <c r="J76" s="24" t="s">
        <v>108</v>
      </c>
    </row>
    <row r="77" spans="1:10" ht="15.75" hidden="1" customHeight="1" x14ac:dyDescent="0.25">
      <c r="A77" s="46" t="s">
        <v>51</v>
      </c>
      <c r="B77" s="36" t="s">
        <v>20</v>
      </c>
      <c r="C77" s="66"/>
      <c r="D77" s="40">
        <f>D79</f>
        <v>0</v>
      </c>
      <c r="E77" s="40">
        <f>E79</f>
        <v>0</v>
      </c>
      <c r="F77" s="40">
        <f>F79</f>
        <v>0</v>
      </c>
      <c r="G77" s="68">
        <f>G79</f>
        <v>0</v>
      </c>
      <c r="H77" s="40">
        <f>H79</f>
        <v>0</v>
      </c>
      <c r="I77" s="37"/>
      <c r="J77" s="34"/>
    </row>
    <row r="78" spans="1:10" ht="15.75" hidden="1" customHeight="1" x14ac:dyDescent="0.25">
      <c r="A78" s="31" t="s">
        <v>28</v>
      </c>
      <c r="B78" s="36"/>
      <c r="C78" s="66"/>
      <c r="D78" s="35"/>
      <c r="E78" s="33"/>
      <c r="F78" s="33"/>
      <c r="G78" s="67"/>
      <c r="H78" s="33"/>
      <c r="I78" s="37"/>
      <c r="J78" s="34"/>
    </row>
    <row r="79" spans="1:10" ht="15" hidden="1" customHeight="1" x14ac:dyDescent="0.25">
      <c r="A79" s="47" t="s">
        <v>52</v>
      </c>
      <c r="B79" s="36" t="s">
        <v>20</v>
      </c>
      <c r="C79" s="66"/>
      <c r="D79" s="35"/>
      <c r="E79" s="33"/>
      <c r="F79" s="33"/>
      <c r="G79" s="67"/>
      <c r="H79" s="33"/>
      <c r="I79" s="37" t="s">
        <v>30</v>
      </c>
      <c r="J79" s="30" t="s">
        <v>53</v>
      </c>
    </row>
    <row r="80" spans="1:10" x14ac:dyDescent="0.25">
      <c r="A80" s="29" t="s">
        <v>54</v>
      </c>
      <c r="B80" s="36" t="s">
        <v>20</v>
      </c>
      <c r="C80" s="66"/>
      <c r="D80" s="40">
        <f>D82+D85</f>
        <v>4281.1000000000004</v>
      </c>
      <c r="E80" s="40">
        <f t="shared" ref="E80:H80" si="6">E82+E85</f>
        <v>4281.1000000000004</v>
      </c>
      <c r="F80" s="40">
        <f t="shared" si="6"/>
        <v>4965.3</v>
      </c>
      <c r="G80" s="68">
        <f t="shared" si="6"/>
        <v>5156.7</v>
      </c>
      <c r="H80" s="40">
        <f t="shared" si="6"/>
        <v>5513.3</v>
      </c>
      <c r="I80" s="37"/>
      <c r="J80" s="34"/>
    </row>
    <row r="81" spans="1:10" x14ac:dyDescent="0.25">
      <c r="A81" s="31" t="s">
        <v>28</v>
      </c>
      <c r="B81" s="36"/>
      <c r="C81" s="66"/>
      <c r="D81" s="40"/>
      <c r="E81" s="40"/>
      <c r="F81" s="40"/>
      <c r="G81" s="68"/>
      <c r="H81" s="40"/>
      <c r="I81" s="37"/>
      <c r="J81" s="34"/>
    </row>
    <row r="82" spans="1:10" ht="54.75" customHeight="1" x14ac:dyDescent="0.25">
      <c r="A82" s="45" t="s">
        <v>110</v>
      </c>
      <c r="B82" s="36" t="s">
        <v>20</v>
      </c>
      <c r="C82" s="66"/>
      <c r="D82" s="35">
        <v>4100</v>
      </c>
      <c r="E82" s="33">
        <v>4100</v>
      </c>
      <c r="F82" s="33">
        <v>4815.3</v>
      </c>
      <c r="G82" s="67">
        <v>5006.7</v>
      </c>
      <c r="H82" s="67">
        <v>5363.3</v>
      </c>
      <c r="I82" s="37" t="s">
        <v>30</v>
      </c>
      <c r="J82" s="30" t="s">
        <v>55</v>
      </c>
    </row>
    <row r="83" spans="1:10" ht="50.25" hidden="1" customHeight="1" x14ac:dyDescent="0.25">
      <c r="A83" s="45" t="s">
        <v>56</v>
      </c>
      <c r="B83" s="36" t="s">
        <v>20</v>
      </c>
      <c r="C83" s="66"/>
      <c r="D83" s="35"/>
      <c r="E83" s="33"/>
      <c r="F83" s="33"/>
      <c r="G83" s="67"/>
      <c r="H83" s="33"/>
      <c r="I83" s="37" t="s">
        <v>30</v>
      </c>
      <c r="J83" s="30" t="s">
        <v>57</v>
      </c>
    </row>
    <row r="84" spans="1:10" ht="101.25" hidden="1" customHeight="1" x14ac:dyDescent="0.25">
      <c r="A84" s="45" t="s">
        <v>58</v>
      </c>
      <c r="B84" s="36" t="s">
        <v>20</v>
      </c>
      <c r="C84" s="66"/>
      <c r="D84" s="35"/>
      <c r="E84" s="35"/>
      <c r="F84" s="33"/>
      <c r="G84" s="67"/>
      <c r="H84" s="33"/>
      <c r="I84" s="37" t="s">
        <v>30</v>
      </c>
      <c r="J84" s="45" t="s">
        <v>59</v>
      </c>
    </row>
    <row r="85" spans="1:10" ht="132" customHeight="1" x14ac:dyDescent="0.25">
      <c r="A85" s="48" t="s">
        <v>111</v>
      </c>
      <c r="B85" s="36" t="s">
        <v>20</v>
      </c>
      <c r="C85" s="66"/>
      <c r="D85" s="33">
        <v>181.1</v>
      </c>
      <c r="E85" s="33">
        <v>181.1</v>
      </c>
      <c r="F85" s="33">
        <v>150</v>
      </c>
      <c r="G85" s="33">
        <v>150</v>
      </c>
      <c r="H85" s="33">
        <v>150</v>
      </c>
      <c r="I85" s="37" t="s">
        <v>30</v>
      </c>
      <c r="J85" s="30" t="s">
        <v>112</v>
      </c>
    </row>
    <row r="86" spans="1:10" ht="26.25" customHeight="1" x14ac:dyDescent="0.25">
      <c r="A86" s="40" t="s">
        <v>113</v>
      </c>
      <c r="B86" s="36" t="s">
        <v>20</v>
      </c>
      <c r="C86" s="66"/>
      <c r="D86" s="43">
        <f>D88+D89</f>
        <v>2850</v>
      </c>
      <c r="E86" s="43">
        <f t="shared" ref="E86:H86" si="7">E88+E89</f>
        <v>2850</v>
      </c>
      <c r="F86" s="43">
        <f t="shared" si="7"/>
        <v>3201</v>
      </c>
      <c r="G86" s="69">
        <f t="shared" si="7"/>
        <v>2950</v>
      </c>
      <c r="H86" s="43">
        <f t="shared" si="7"/>
        <v>3050</v>
      </c>
      <c r="I86" s="37"/>
      <c r="J86" s="34"/>
    </row>
    <row r="87" spans="1:10" ht="14.25" customHeight="1" x14ac:dyDescent="0.25">
      <c r="A87" s="31" t="s">
        <v>28</v>
      </c>
      <c r="B87" s="36"/>
      <c r="C87" s="66"/>
      <c r="D87" s="43"/>
      <c r="E87" s="43"/>
      <c r="F87" s="43"/>
      <c r="G87" s="69"/>
      <c r="H87" s="43"/>
      <c r="I87" s="37"/>
      <c r="J87" s="34"/>
    </row>
    <row r="88" spans="1:10" ht="44.25" customHeight="1" x14ac:dyDescent="0.25">
      <c r="A88" s="45" t="s">
        <v>60</v>
      </c>
      <c r="B88" s="36" t="s">
        <v>20</v>
      </c>
      <c r="C88" s="66"/>
      <c r="D88" s="33">
        <v>2850</v>
      </c>
      <c r="E88" s="33">
        <v>2850</v>
      </c>
      <c r="F88" s="33">
        <v>3201</v>
      </c>
      <c r="G88" s="67">
        <v>2950</v>
      </c>
      <c r="H88" s="67">
        <v>3050</v>
      </c>
      <c r="I88" s="37" t="s">
        <v>30</v>
      </c>
      <c r="J88" s="24" t="s">
        <v>61</v>
      </c>
    </row>
    <row r="89" spans="1:10" ht="36" hidden="1" customHeight="1" x14ac:dyDescent="0.25">
      <c r="A89" s="45" t="s">
        <v>62</v>
      </c>
      <c r="B89" s="36" t="s">
        <v>20</v>
      </c>
      <c r="C89" s="66"/>
      <c r="D89" s="33"/>
      <c r="E89" s="33"/>
      <c r="F89" s="33"/>
      <c r="G89" s="67"/>
      <c r="H89" s="33"/>
      <c r="I89" s="37" t="s">
        <v>30</v>
      </c>
      <c r="J89" s="24" t="s">
        <v>63</v>
      </c>
    </row>
    <row r="90" spans="1:10" ht="36" hidden="1" customHeight="1" x14ac:dyDescent="0.25">
      <c r="A90" s="45" t="s">
        <v>64</v>
      </c>
      <c r="B90" s="36" t="s">
        <v>20</v>
      </c>
      <c r="C90" s="66"/>
      <c r="D90" s="35"/>
      <c r="E90" s="33"/>
      <c r="F90" s="33"/>
      <c r="G90" s="67"/>
      <c r="H90" s="33"/>
      <c r="I90" s="37" t="s">
        <v>30</v>
      </c>
      <c r="J90" s="30" t="s">
        <v>65</v>
      </c>
    </row>
    <row r="91" spans="1:10" x14ac:dyDescent="0.25">
      <c r="A91" s="40" t="s">
        <v>66</v>
      </c>
      <c r="B91" s="36" t="s">
        <v>20</v>
      </c>
      <c r="C91" s="66"/>
      <c r="D91" s="43">
        <f>D93+D95+D100</f>
        <v>1733.1</v>
      </c>
      <c r="E91" s="43">
        <f t="shared" ref="E91:H91" si="8">E93+E95+E100</f>
        <v>1733.1</v>
      </c>
      <c r="F91" s="43">
        <f t="shared" si="8"/>
        <v>1536.3000000000002</v>
      </c>
      <c r="G91" s="69">
        <f t="shared" si="8"/>
        <v>1568.5</v>
      </c>
      <c r="H91" s="43">
        <f t="shared" si="8"/>
        <v>1607.9</v>
      </c>
      <c r="I91" s="37"/>
      <c r="J91" s="34"/>
    </row>
    <row r="92" spans="1:10" x14ac:dyDescent="0.25">
      <c r="A92" s="31" t="s">
        <v>28</v>
      </c>
      <c r="B92" s="36"/>
      <c r="C92" s="66"/>
      <c r="D92" s="43"/>
      <c r="E92" s="43"/>
      <c r="F92" s="43"/>
      <c r="G92" s="69"/>
      <c r="H92" s="43"/>
      <c r="I92" s="37"/>
      <c r="J92" s="34"/>
    </row>
    <row r="93" spans="1:10" ht="44.25" customHeight="1" x14ac:dyDescent="0.25">
      <c r="A93" s="24" t="s">
        <v>67</v>
      </c>
      <c r="B93" s="36" t="s">
        <v>20</v>
      </c>
      <c r="C93" s="66"/>
      <c r="D93" s="33">
        <v>938.8</v>
      </c>
      <c r="E93" s="33">
        <v>938.8</v>
      </c>
      <c r="F93" s="33">
        <v>938.8</v>
      </c>
      <c r="G93" s="67">
        <v>938.8</v>
      </c>
      <c r="H93" s="33">
        <v>938.8</v>
      </c>
      <c r="I93" s="37" t="s">
        <v>30</v>
      </c>
      <c r="J93" s="34" t="s">
        <v>68</v>
      </c>
    </row>
    <row r="94" spans="1:10" ht="39" hidden="1" x14ac:dyDescent="0.25">
      <c r="A94" s="35" t="s">
        <v>69</v>
      </c>
      <c r="B94" s="36" t="s">
        <v>20</v>
      </c>
      <c r="C94" s="66"/>
      <c r="D94" s="33"/>
      <c r="E94" s="33"/>
      <c r="F94" s="33"/>
      <c r="G94" s="67"/>
      <c r="H94" s="33"/>
      <c r="I94" s="36" t="s">
        <v>32</v>
      </c>
      <c r="J94" s="30" t="s">
        <v>33</v>
      </c>
    </row>
    <row r="95" spans="1:10" ht="70.5" customHeight="1" x14ac:dyDescent="0.25">
      <c r="A95" s="45" t="s">
        <v>135</v>
      </c>
      <c r="B95" s="36" t="s">
        <v>20</v>
      </c>
      <c r="C95" s="66"/>
      <c r="D95" s="33">
        <v>539.9</v>
      </c>
      <c r="E95" s="33">
        <v>539.9</v>
      </c>
      <c r="F95" s="33">
        <v>427.6</v>
      </c>
      <c r="G95" s="67">
        <v>450.7</v>
      </c>
      <c r="H95" s="67">
        <v>474.6</v>
      </c>
      <c r="I95" s="36" t="s">
        <v>32</v>
      </c>
      <c r="J95" s="30" t="s">
        <v>33</v>
      </c>
    </row>
    <row r="96" spans="1:10" ht="36.75" hidden="1" customHeight="1" x14ac:dyDescent="0.25">
      <c r="A96" s="45" t="s">
        <v>70</v>
      </c>
      <c r="B96" s="36" t="s">
        <v>20</v>
      </c>
      <c r="C96" s="66"/>
      <c r="D96" s="33"/>
      <c r="E96" s="33"/>
      <c r="F96" s="33"/>
      <c r="G96" s="67"/>
      <c r="H96" s="33"/>
      <c r="I96" s="36" t="s">
        <v>32</v>
      </c>
      <c r="J96" s="30" t="s">
        <v>33</v>
      </c>
    </row>
    <row r="97" spans="1:10" ht="64.5" hidden="1" customHeight="1" x14ac:dyDescent="0.25">
      <c r="A97" s="45" t="s">
        <v>71</v>
      </c>
      <c r="B97" s="36" t="s">
        <v>20</v>
      </c>
      <c r="C97" s="66"/>
      <c r="D97" s="33"/>
      <c r="E97" s="33"/>
      <c r="F97" s="33"/>
      <c r="G97" s="67"/>
      <c r="H97" s="33"/>
      <c r="I97" s="36" t="s">
        <v>32</v>
      </c>
      <c r="J97" s="30" t="s">
        <v>33</v>
      </c>
    </row>
    <row r="98" spans="1:10" ht="16.5" hidden="1" customHeight="1" x14ac:dyDescent="0.25">
      <c r="A98" s="49" t="s">
        <v>72</v>
      </c>
      <c r="B98" s="36" t="s">
        <v>20</v>
      </c>
      <c r="C98" s="66"/>
      <c r="D98" s="43">
        <f>D100</f>
        <v>254.4</v>
      </c>
      <c r="E98" s="43">
        <f>E100</f>
        <v>254.4</v>
      </c>
      <c r="F98" s="43">
        <f>F100</f>
        <v>169.9</v>
      </c>
      <c r="G98" s="69">
        <f>G100</f>
        <v>179</v>
      </c>
      <c r="H98" s="43">
        <f>H100</f>
        <v>194.5</v>
      </c>
      <c r="I98" s="36" t="s">
        <v>32</v>
      </c>
      <c r="J98" s="30" t="s">
        <v>33</v>
      </c>
    </row>
    <row r="99" spans="1:10" ht="15" hidden="1" customHeight="1" x14ac:dyDescent="0.25">
      <c r="A99" s="31" t="s">
        <v>28</v>
      </c>
      <c r="B99" s="36"/>
      <c r="C99" s="66"/>
      <c r="D99" s="43"/>
      <c r="E99" s="43"/>
      <c r="F99" s="43"/>
      <c r="G99" s="69"/>
      <c r="H99" s="43"/>
      <c r="I99" s="36" t="s">
        <v>32</v>
      </c>
      <c r="J99" s="30" t="s">
        <v>33</v>
      </c>
    </row>
    <row r="100" spans="1:10" ht="66" customHeight="1" x14ac:dyDescent="0.25">
      <c r="A100" s="45" t="s">
        <v>136</v>
      </c>
      <c r="B100" s="36" t="s">
        <v>20</v>
      </c>
      <c r="C100" s="66"/>
      <c r="D100" s="33">
        <v>254.4</v>
      </c>
      <c r="E100" s="33">
        <v>254.4</v>
      </c>
      <c r="F100" s="33">
        <v>169.9</v>
      </c>
      <c r="G100" s="67">
        <v>179</v>
      </c>
      <c r="H100" s="67">
        <v>194.5</v>
      </c>
      <c r="I100" s="36" t="s">
        <v>32</v>
      </c>
      <c r="J100" s="30" t="s">
        <v>33</v>
      </c>
    </row>
    <row r="101" spans="1:10" ht="15.75" customHeight="1" x14ac:dyDescent="0.25">
      <c r="A101" s="50" t="s">
        <v>73</v>
      </c>
      <c r="B101" s="36"/>
      <c r="C101" s="66"/>
      <c r="D101" s="43">
        <f>D103</f>
        <v>468</v>
      </c>
      <c r="E101" s="43">
        <f>E103</f>
        <v>468</v>
      </c>
      <c r="F101" s="43">
        <f>F103</f>
        <v>458.8</v>
      </c>
      <c r="G101" s="69">
        <f>G103</f>
        <v>480</v>
      </c>
      <c r="H101" s="43">
        <f>H103</f>
        <v>490</v>
      </c>
      <c r="I101" s="37"/>
      <c r="J101" s="24"/>
    </row>
    <row r="102" spans="1:10" ht="15.75" customHeight="1" x14ac:dyDescent="0.25">
      <c r="A102" s="31" t="s">
        <v>28</v>
      </c>
      <c r="B102" s="36"/>
      <c r="C102" s="66"/>
      <c r="D102" s="33"/>
      <c r="E102" s="33"/>
      <c r="F102" s="33"/>
      <c r="G102" s="67"/>
      <c r="H102" s="33"/>
      <c r="I102" s="37"/>
      <c r="J102" s="24"/>
    </row>
    <row r="103" spans="1:10" ht="30" customHeight="1" x14ac:dyDescent="0.25">
      <c r="A103" s="24" t="s">
        <v>74</v>
      </c>
      <c r="B103" s="36" t="s">
        <v>20</v>
      </c>
      <c r="C103" s="66"/>
      <c r="D103" s="33">
        <v>468</v>
      </c>
      <c r="E103" s="33">
        <v>468</v>
      </c>
      <c r="F103" s="33">
        <v>458.8</v>
      </c>
      <c r="G103" s="67">
        <v>480</v>
      </c>
      <c r="H103" s="33">
        <v>490</v>
      </c>
      <c r="I103" s="37" t="s">
        <v>30</v>
      </c>
      <c r="J103" s="30" t="s">
        <v>75</v>
      </c>
    </row>
    <row r="104" spans="1:10" ht="15.75" customHeight="1" x14ac:dyDescent="0.25">
      <c r="A104" s="51"/>
      <c r="B104" s="51"/>
      <c r="C104" s="51"/>
      <c r="D104" s="52"/>
      <c r="E104" s="52"/>
      <c r="F104" s="51"/>
      <c r="G104" s="51"/>
      <c r="H104" s="51"/>
      <c r="I104" s="51"/>
      <c r="J104" s="51"/>
    </row>
    <row r="105" spans="1:10" hidden="1" x14ac:dyDescent="0.25">
      <c r="A105" s="51" t="s">
        <v>76</v>
      </c>
      <c r="B105" s="51"/>
      <c r="C105" s="51"/>
      <c r="D105" s="52">
        <f>D26-D40+0.6</f>
        <v>-2119.3999999999928</v>
      </c>
      <c r="E105" s="52">
        <f>E26-E40</f>
        <v>-165.29999999998836</v>
      </c>
      <c r="F105" s="51">
        <f>F26-F40</f>
        <v>-2911.0000000000218</v>
      </c>
      <c r="G105" s="51">
        <f>G26-G40</f>
        <v>-2920.2999999999956</v>
      </c>
      <c r="H105" s="51">
        <f>H26-H40</f>
        <v>-2025.8509999999951</v>
      </c>
      <c r="I105" s="51"/>
      <c r="J105" s="51"/>
    </row>
    <row r="106" spans="1:10" hidden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</row>
    <row r="107" spans="1:10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</row>
    <row r="108" spans="1:10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</row>
    <row r="109" spans="1:10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</row>
    <row r="110" spans="1:10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</row>
    <row r="111" spans="1:10" x14ac:dyDescent="0.25">
      <c r="A111" s="53"/>
      <c r="B111" s="51"/>
      <c r="C111" s="51"/>
      <c r="D111" s="51"/>
      <c r="E111" s="51"/>
      <c r="F111" s="51"/>
      <c r="G111" s="51"/>
      <c r="H111" s="51"/>
      <c r="I111" s="51"/>
      <c r="J111" s="51"/>
    </row>
    <row r="112" spans="1:10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1:10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1:10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</row>
    <row r="115" spans="1:10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</row>
    <row r="116" spans="1:10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</row>
    <row r="117" spans="1:10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</row>
    <row r="118" spans="1:10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</row>
    <row r="119" spans="1:10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</row>
    <row r="120" spans="1:10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</row>
    <row r="121" spans="1:10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</row>
    <row r="122" spans="1:10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</row>
    <row r="123" spans="1:10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</row>
    <row r="124" spans="1:10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</row>
    <row r="125" spans="1:10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</row>
    <row r="126" spans="1:10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</row>
    <row r="127" spans="1:10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</row>
    <row r="128" spans="1:10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</row>
    <row r="129" spans="1:10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</row>
    <row r="130" spans="1:10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</row>
    <row r="131" spans="1:10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</row>
    <row r="132" spans="1:10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</row>
    <row r="133" spans="1:10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</row>
    <row r="134" spans="1:10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</row>
    <row r="135" spans="1:10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</row>
    <row r="138" spans="1:10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</row>
    <row r="139" spans="1:10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</row>
    <row r="140" spans="1:10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</row>
    <row r="141" spans="1:10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</row>
    <row r="142" spans="1:10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</row>
    <row r="143" spans="1:10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</row>
    <row r="144" spans="1:10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</row>
    <row r="145" spans="1:10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</row>
    <row r="146" spans="1:10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</row>
    <row r="147" spans="1:10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</row>
    <row r="148" spans="1:10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</row>
    <row r="149" spans="1:10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</row>
    <row r="150" spans="1:10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</row>
    <row r="151" spans="1:10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</row>
    <row r="152" spans="1:10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</row>
    <row r="153" spans="1:10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</row>
    <row r="154" spans="1:10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</row>
    <row r="155" spans="1:10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</row>
    <row r="156" spans="1:10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</row>
    <row r="157" spans="1:10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</row>
    <row r="158" spans="1:10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</row>
    <row r="159" spans="1:10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</row>
    <row r="160" spans="1:10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0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</row>
    <row r="162" spans="1:10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0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</row>
    <row r="164" spans="1:10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</row>
    <row r="165" spans="1:10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</row>
    <row r="166" spans="1:10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</row>
    <row r="167" spans="1:10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</row>
    <row r="168" spans="1:10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</row>
    <row r="169" spans="1:10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</row>
    <row r="170" spans="1:10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</row>
    <row r="171" spans="1:10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</row>
    <row r="172" spans="1:10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</row>
    <row r="173" spans="1:10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</row>
    <row r="174" spans="1:10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</row>
    <row r="175" spans="1:10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</row>
    <row r="176" spans="1:10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</row>
    <row r="177" spans="1:10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</row>
    <row r="178" spans="1:10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</row>
    <row r="179" spans="1:10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</row>
    <row r="180" spans="1:10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</row>
    <row r="181" spans="1:10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</row>
    <row r="184" spans="1:10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</row>
    <row r="185" spans="1:10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</row>
    <row r="186" spans="1:10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</row>
    <row r="187" spans="1:10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</row>
    <row r="188" spans="1:10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</row>
    <row r="189" spans="1:10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</row>
    <row r="190" spans="1:10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</row>
    <row r="191" spans="1:10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</row>
    <row r="192" spans="1:10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</row>
    <row r="193" spans="1:10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</row>
    <row r="194" spans="1:10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</row>
    <row r="195" spans="1:10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</row>
    <row r="196" spans="1:10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</row>
    <row r="197" spans="1:10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</row>
    <row r="198" spans="1:10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</row>
    <row r="199" spans="1:10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</row>
    <row r="200" spans="1:10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</row>
    <row r="201" spans="1:10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</row>
    <row r="202" spans="1:10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</row>
    <row r="203" spans="1:10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</row>
    <row r="204" spans="1:10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</row>
    <row r="205" spans="1:10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</row>
    <row r="206" spans="1:10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</row>
    <row r="207" spans="1:10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</row>
    <row r="208" spans="1:10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</row>
    <row r="209" spans="1:10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</row>
    <row r="210" spans="1:10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</row>
    <row r="211" spans="1:10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</row>
    <row r="214" spans="1:10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</row>
    <row r="215" spans="1:10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</row>
    <row r="216" spans="1:10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</row>
    <row r="217" spans="1:10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</row>
    <row r="218" spans="1:10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</row>
    <row r="219" spans="1:10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</row>
    <row r="220" spans="1:10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</row>
    <row r="221" spans="1:10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</row>
    <row r="222" spans="1:10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</row>
    <row r="223" spans="1:10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</row>
    <row r="224" spans="1:10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</row>
    <row r="225" spans="1:10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</row>
    <row r="226" spans="1:10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</row>
    <row r="227" spans="1:10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</row>
    <row r="228" spans="1:10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</row>
    <row r="229" spans="1:10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</row>
    <row r="230" spans="1:10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</row>
    <row r="231" spans="1:10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</row>
    <row r="232" spans="1:10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</row>
    <row r="233" spans="1:10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</row>
    <row r="234" spans="1:10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</row>
    <row r="235" spans="1:10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</row>
    <row r="236" spans="1:10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</row>
    <row r="237" spans="1:10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</row>
    <row r="238" spans="1:10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</row>
    <row r="239" spans="1:10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</row>
    <row r="240" spans="1:10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0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</row>
    <row r="244" spans="1:10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</row>
    <row r="245" spans="1:10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</row>
    <row r="246" spans="1:10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</row>
    <row r="247" spans="1:10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</row>
    <row r="248" spans="1:10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</row>
    <row r="249" spans="1:10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</row>
    <row r="250" spans="1:10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</row>
    <row r="251" spans="1:10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</row>
    <row r="252" spans="1:10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</row>
    <row r="253" spans="1:10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</row>
    <row r="254" spans="1:10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</row>
    <row r="255" spans="1:10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</row>
    <row r="260" spans="1:10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</row>
    <row r="261" spans="1:10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</row>
    <row r="262" spans="1:10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</row>
    <row r="263" spans="1:10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</row>
    <row r="264" spans="1:10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</row>
    <row r="265" spans="1:10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</row>
    <row r="266" spans="1:10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</row>
    <row r="267" spans="1:10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</row>
    <row r="268" spans="1:10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</row>
    <row r="269" spans="1:10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</row>
    <row r="270" spans="1:10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</row>
    <row r="271" spans="1:10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</row>
    <row r="272" spans="1:10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</row>
    <row r="277" spans="1:10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</row>
    <row r="278" spans="1:10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</row>
    <row r="279" spans="1:10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</row>
    <row r="280" spans="1:10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</row>
    <row r="281" spans="1:10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</row>
    <row r="282" spans="1:10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</row>
    <row r="283" spans="1:10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</row>
    <row r="284" spans="1:10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</row>
    <row r="285" spans="1:10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</row>
    <row r="286" spans="1:10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</row>
    <row r="287" spans="1:10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</row>
    <row r="288" spans="1:10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</row>
    <row r="289" spans="1:10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</row>
    <row r="290" spans="1:10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</row>
    <row r="291" spans="1:10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</row>
    <row r="292" spans="1:10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</row>
    <row r="293" spans="1:10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</row>
    <row r="294" spans="1:10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</row>
    <row r="295" spans="1:10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</row>
    <row r="296" spans="1:10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</row>
    <row r="297" spans="1:10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</row>
    <row r="298" spans="1:10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</row>
    <row r="299" spans="1:10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</row>
    <row r="300" spans="1:10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</row>
    <row r="301" spans="1:10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</row>
    <row r="302" spans="1:10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</row>
    <row r="303" spans="1:10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</row>
    <row r="304" spans="1:10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</row>
    <row r="305" spans="1:10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</row>
    <row r="306" spans="1:10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</row>
    <row r="307" spans="1:10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</row>
    <row r="308" spans="1:10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</row>
    <row r="312" spans="1:10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</row>
    <row r="313" spans="1:10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</row>
    <row r="314" spans="1:10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</row>
    <row r="315" spans="1:10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</row>
    <row r="316" spans="1:10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</row>
    <row r="317" spans="1:10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</row>
    <row r="318" spans="1:10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</row>
    <row r="319" spans="1:10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</row>
    <row r="320" spans="1:10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</row>
    <row r="321" spans="1:10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</row>
    <row r="322" spans="1:10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</row>
    <row r="323" spans="1:10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</row>
    <row r="324" spans="1:10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</row>
    <row r="325" spans="1:10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</row>
    <row r="326" spans="1:10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</row>
    <row r="327" spans="1:10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</row>
    <row r="328" spans="1:10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</row>
    <row r="329" spans="1:10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</row>
    <row r="330" spans="1:10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</row>
    <row r="331" spans="1:10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</row>
    <row r="332" spans="1:10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</row>
    <row r="333" spans="1:10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</row>
    <row r="334" spans="1:10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</row>
    <row r="335" spans="1:10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</row>
    <row r="336" spans="1:10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</row>
    <row r="337" spans="1:10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</row>
    <row r="338" spans="1:10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</row>
    <row r="339" spans="1:10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</row>
    <row r="340" spans="1:10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</row>
    <row r="341" spans="1:10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</row>
    <row r="342" spans="1:10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</row>
    <row r="343" spans="1:10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</row>
    <row r="344" spans="1:10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</row>
    <row r="345" spans="1:10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</row>
    <row r="346" spans="1:10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</row>
    <row r="347" spans="1:10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</row>
    <row r="348" spans="1:10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</row>
    <row r="349" spans="1:10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</row>
    <row r="350" spans="1:10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</row>
    <row r="351" spans="1:10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</row>
    <row r="352" spans="1:10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</row>
    <row r="353" spans="1:10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</row>
    <row r="354" spans="1:10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</row>
    <row r="355" spans="1:10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</row>
    <row r="356" spans="1:10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</row>
    <row r="357" spans="1:10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</row>
    <row r="358" spans="1:10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</row>
    <row r="359" spans="1:10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</row>
    <row r="360" spans="1:10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</row>
    <row r="361" spans="1:10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</row>
    <row r="362" spans="1:10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</row>
    <row r="363" spans="1:10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</row>
    <row r="364" spans="1:10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</row>
    <row r="365" spans="1:10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</row>
    <row r="366" spans="1:10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</row>
    <row r="367" spans="1:10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</row>
    <row r="368" spans="1:10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</row>
    <row r="369" spans="1:10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</row>
    <row r="370" spans="1:10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</row>
    <row r="371" spans="1:10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</row>
    <row r="372" spans="1:10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</row>
    <row r="373" spans="1:10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</row>
    <row r="374" spans="1:10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</row>
    <row r="375" spans="1:10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</row>
    <row r="376" spans="1:10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</row>
    <row r="377" spans="1:10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</row>
    <row r="378" spans="1:10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</row>
    <row r="379" spans="1:10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</row>
    <row r="380" spans="1:10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</row>
    <row r="381" spans="1:10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</row>
    <row r="382" spans="1:10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</row>
    <row r="383" spans="1:10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</row>
    <row r="384" spans="1:10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</row>
    <row r="385" spans="1:10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</row>
    <row r="386" spans="1:10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</row>
    <row r="387" spans="1:10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</row>
    <row r="388" spans="1:10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</row>
    <row r="389" spans="1:10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</row>
    <row r="390" spans="1:10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</row>
    <row r="391" spans="1:10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</row>
    <row r="392" spans="1:10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</row>
    <row r="393" spans="1:10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</row>
    <row r="394" spans="1:10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</row>
    <row r="395" spans="1:10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</row>
    <row r="396" spans="1:10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</row>
    <row r="397" spans="1:10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</row>
    <row r="398" spans="1:10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</row>
    <row r="399" spans="1:10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</row>
    <row r="400" spans="1:10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</row>
    <row r="401" spans="1:10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</row>
    <row r="402" spans="1:10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</row>
    <row r="403" spans="1:10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</row>
    <row r="404" spans="1:10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</row>
    <row r="405" spans="1:10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</row>
    <row r="406" spans="1:10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</row>
    <row r="407" spans="1:10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</row>
    <row r="408" spans="1:10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</row>
    <row r="409" spans="1:10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</row>
    <row r="410" spans="1:10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</row>
    <row r="411" spans="1:10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</row>
    <row r="412" spans="1:10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</row>
    <row r="413" spans="1:10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</row>
    <row r="414" spans="1:10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</row>
    <row r="415" spans="1:10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</row>
    <row r="416" spans="1:10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</row>
    <row r="417" spans="1:10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</row>
    <row r="418" spans="1:10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</row>
    <row r="419" spans="1:10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</row>
    <row r="420" spans="1:10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</row>
    <row r="421" spans="1:10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</row>
    <row r="422" spans="1:10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</row>
    <row r="423" spans="1:10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</row>
    <row r="424" spans="1:10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</row>
    <row r="425" spans="1:10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</row>
    <row r="426" spans="1:10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</row>
    <row r="427" spans="1:10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</row>
    <row r="428" spans="1:10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</row>
    <row r="429" spans="1:10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</row>
    <row r="430" spans="1:10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</row>
    <row r="431" spans="1:10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</row>
    <row r="432" spans="1:10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</row>
    <row r="433" spans="1:10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</row>
    <row r="434" spans="1:10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</row>
    <row r="435" spans="1:10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</row>
    <row r="436" spans="1:10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</row>
    <row r="437" spans="1:10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</row>
    <row r="438" spans="1:10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</row>
    <row r="439" spans="1:10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</row>
    <row r="440" spans="1:10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</row>
    <row r="441" spans="1:10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</row>
    <row r="442" spans="1:10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</row>
    <row r="443" spans="1:10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</row>
    <row r="444" spans="1:10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</row>
    <row r="445" spans="1:10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</row>
    <row r="446" spans="1:10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</row>
    <row r="447" spans="1:10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</row>
    <row r="448" spans="1:10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</row>
    <row r="449" spans="1:10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</row>
    <row r="450" spans="1:10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</row>
    <row r="451" spans="1:10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</row>
    <row r="452" spans="1:10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</row>
    <row r="453" spans="1:10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</row>
    <row r="454" spans="1:10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</row>
    <row r="455" spans="1:10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</row>
    <row r="456" spans="1:10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</row>
    <row r="457" spans="1:10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</row>
    <row r="458" spans="1:10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</row>
    <row r="459" spans="1:10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</row>
    <row r="460" spans="1:10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</row>
    <row r="461" spans="1:10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</row>
    <row r="462" spans="1:10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</row>
    <row r="463" spans="1:10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</row>
    <row r="464" spans="1:10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</row>
    <row r="465" spans="1:10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</row>
    <row r="466" spans="1:10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</row>
    <row r="467" spans="1:10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</row>
    <row r="468" spans="1:10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</row>
    <row r="469" spans="1:10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</row>
    <row r="470" spans="1:10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</row>
    <row r="471" spans="1:10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</row>
    <row r="472" spans="1:10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</row>
    <row r="473" spans="1:10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</row>
    <row r="474" spans="1:10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</row>
    <row r="475" spans="1:10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</row>
    <row r="476" spans="1:10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</row>
    <row r="477" spans="1:10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</row>
    <row r="478" spans="1:10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</row>
    <row r="479" spans="1:10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</row>
    <row r="480" spans="1:10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</row>
    <row r="481" spans="1:10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</row>
    <row r="482" spans="1:10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</row>
    <row r="483" spans="1:10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</row>
    <row r="484" spans="1:10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</row>
    <row r="485" spans="1:10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</row>
    <row r="486" spans="1:10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</row>
    <row r="487" spans="1:10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</row>
    <row r="488" spans="1:10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</row>
    <row r="489" spans="1:10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</row>
    <row r="490" spans="1:10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</row>
    <row r="491" spans="1:10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</row>
    <row r="492" spans="1:10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</row>
    <row r="493" spans="1:10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</row>
    <row r="494" spans="1:10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</row>
    <row r="495" spans="1:10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</row>
    <row r="496" spans="1:10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</row>
    <row r="497" spans="1:10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</row>
    <row r="498" spans="1:10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</row>
    <row r="499" spans="1:10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</row>
    <row r="500" spans="1:10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</row>
    <row r="501" spans="1:10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</row>
    <row r="502" spans="1:10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</row>
    <row r="503" spans="1:10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</row>
    <row r="504" spans="1:10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</row>
    <row r="505" spans="1:10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</row>
    <row r="506" spans="1:10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</row>
    <row r="507" spans="1:10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</row>
    <row r="508" spans="1:10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</row>
    <row r="509" spans="1:10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</row>
    <row r="510" spans="1:10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</row>
    <row r="511" spans="1:10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</row>
    <row r="512" spans="1:10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</row>
    <row r="513" spans="1:10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</row>
    <row r="514" spans="1:10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</row>
    <row r="515" spans="1:10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</row>
    <row r="516" spans="1:10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</row>
    <row r="517" spans="1:10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</row>
  </sheetData>
  <mergeCells count="16">
    <mergeCell ref="A1:J1"/>
    <mergeCell ref="A3:J3"/>
    <mergeCell ref="I9:I11"/>
    <mergeCell ref="J9:J11"/>
    <mergeCell ref="A20:I20"/>
    <mergeCell ref="A5:J5"/>
    <mergeCell ref="A13:I13"/>
    <mergeCell ref="A6:J6"/>
    <mergeCell ref="A7:J7"/>
    <mergeCell ref="A8:J8"/>
    <mergeCell ref="A9:A11"/>
    <mergeCell ref="B9:B11"/>
    <mergeCell ref="D9:E10"/>
    <mergeCell ref="F9:F10"/>
    <mergeCell ref="G9:H9"/>
    <mergeCell ref="C9:C11"/>
  </mergeCells>
  <pageMargins left="0.39370078740157483" right="0" top="0.59055118110236227" bottom="0.59055118110236227" header="0.31496062992125984" footer="0.31496062992125984"/>
  <pageSetup paperSize="9" scale="95" orientation="landscape" r:id="rId1"/>
  <ignoredErrors>
    <ignoredError sqref="F19:G19 E2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2017-10-30T08:04:01Z</cp:lastPrinted>
  <dcterms:created xsi:type="dcterms:W3CDTF">2016-10-20T15:49:36Z</dcterms:created>
  <dcterms:modified xsi:type="dcterms:W3CDTF">2017-10-30T08:04:12Z</dcterms:modified>
</cp:coreProperties>
</file>