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2A36421-B9A2-4573-A787-9BDD011EB3EC}" xr6:coauthVersionLast="45" xr6:coauthVersionMax="45" xr10:uidLastSave="{00000000-0000-0000-0000-000000000000}"/>
  <bookViews>
    <workbookView xWindow="3588" yWindow="3588" windowWidth="17232" windowHeight="8652" tabRatio="500"/>
  </bookViews>
  <sheets>
    <sheet name="2026_0" sheetId="9" r:id="rId1"/>
    <sheet name="Лист2" sheetId="3" r:id="rId2"/>
    <sheet name="Лист3" sheetId="4" r:id="rId3"/>
  </sheets>
  <definedNames>
    <definedName name="_xlnm.Print_Area" localSheetId="0">'2026_0'!$A$1:$I$40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9" l="1"/>
  <c r="H11" i="9"/>
  <c r="H10" i="9"/>
  <c r="I12" i="9"/>
  <c r="I11" i="9"/>
  <c r="I10" i="9"/>
  <c r="I40" i="9"/>
  <c r="G12" i="9"/>
  <c r="G11" i="9"/>
  <c r="G10" i="9"/>
  <c r="G38" i="9"/>
  <c r="I35" i="9"/>
  <c r="H35" i="9"/>
  <c r="G35" i="9"/>
  <c r="I32" i="9"/>
  <c r="I31" i="9"/>
  <c r="H32" i="9"/>
  <c r="H31" i="9"/>
  <c r="G32" i="9"/>
  <c r="G31" i="9"/>
  <c r="I27" i="9"/>
  <c r="I26" i="9"/>
  <c r="I25" i="9"/>
  <c r="I16" i="9"/>
  <c r="I15" i="9"/>
  <c r="H27" i="9"/>
  <c r="H26" i="9"/>
  <c r="H25" i="9"/>
  <c r="H16" i="9"/>
  <c r="G27" i="9"/>
  <c r="G26" i="9"/>
  <c r="G25" i="9"/>
  <c r="I23" i="9"/>
  <c r="I22" i="9"/>
  <c r="H23" i="9"/>
  <c r="H22" i="9"/>
  <c r="G23" i="9"/>
  <c r="G22" i="9"/>
  <c r="G20" i="9"/>
  <c r="I18" i="9"/>
  <c r="I17" i="9"/>
  <c r="H18" i="9"/>
  <c r="H17" i="9"/>
  <c r="G18" i="9"/>
  <c r="G17" i="9"/>
  <c r="H15" i="9"/>
  <c r="G40" i="9"/>
  <c r="H45" i="9"/>
  <c r="I45" i="9"/>
  <c r="I47" i="9"/>
  <c r="G16" i="9"/>
  <c r="G15" i="9"/>
  <c r="H40" i="9"/>
  <c r="H44" i="9"/>
  <c r="I44" i="9"/>
  <c r="H47" i="9"/>
  <c r="J40" i="9"/>
</calcChain>
</file>

<file path=xl/sharedStrings.xml><?xml version="1.0" encoding="utf-8"?>
<sst xmlns="http://schemas.openxmlformats.org/spreadsheetml/2006/main" count="105" uniqueCount="75">
  <si>
    <t>Приложение № 1</t>
  </si>
  <si>
    <t>Доходы местного бюджета</t>
  </si>
  <si>
    <t>Наименование источника доходов</t>
  </si>
  <si>
    <t>Код администратора доходов</t>
  </si>
  <si>
    <t>Код источника доходов</t>
  </si>
  <si>
    <t>000</t>
  </si>
  <si>
    <t xml:space="preserve"> 1 00 00000 00 0000 000</t>
  </si>
  <si>
    <t>НАЛОГОВЫЕ И НЕНАЛОГОВЫЕ ДОХОДЫ</t>
  </si>
  <si>
    <t>НАЛОГИ НА ПРИБЫЛЬ, ДОХОДЫ</t>
  </si>
  <si>
    <t>182</t>
  </si>
  <si>
    <t>1 01 02010 01 0000 110</t>
  </si>
  <si>
    <t>887</t>
  </si>
  <si>
    <t xml:space="preserve"> 2 00 00000 00 0000 000</t>
  </si>
  <si>
    <t>БЕЗВОЗМЕЗДНЫЕ ПОСТУПЛЕНИЯ</t>
  </si>
  <si>
    <t xml:space="preserve"> 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</si>
  <si>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</si>
  <si>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</si>
  <si>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</si>
  <si>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</si>
  <si>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</si>
  <si>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</si>
  <si>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</si>
  <si>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</si>
  <si>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</si>
  <si>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 2 02 30000 00 0000 150 </t>
  </si>
  <si>
    <t>Субвенции бюджетам бюджетной системы Российской Федерации</t>
  </si>
  <si>
    <t xml:space="preserve">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</si>
  <si>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</si>
  <si>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 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</si>
  <si>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</si>
  <si>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</si>
  <si>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</si>
  <si>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</si>
  <si>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</si>
  <si>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2 02 30024 03 0300 150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</si>
  <si>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организации и осуществлению уборки и санитарной очистки территорий</t>
  </si>
  <si>
    <t xml:space="preserve"> 2 02 30027 00 0000 150 </t>
  </si>
  <si>
    <t xml:space="preserve"> 2 02 30027 03 0000 150</t>
  </si>
  <si>
    <t xml:space="preserve"> 2 02 30027 03 0100 150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</si>
  <si>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</si>
  <si>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2 02 30027 03 0200 150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</si>
  <si>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</si>
  <si>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2 07 00000 00 0000 180 </t>
  </si>
  <si>
    <t>ПРОЧИЕ БЕЗВОЗМЕЗДНЫЕ ПОСТУПЛЕНИЯ</t>
  </si>
  <si>
    <t xml:space="preserve"> 2 07 03000 03 0000 180</t>
  </si>
  <si>
    <t>Прочие безвозмездные поступления в бюджеты внутригородских муниципальных образований городов федерального значения</t>
  </si>
  <si>
    <t xml:space="preserve"> 2 07 03020 03 0000 180</t>
  </si>
  <si>
    <t xml:space="preserve"> 2 08 00000 00 0000 180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</si>
  <si>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</si>
  <si>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2 08 03000 03 0000 180 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</si>
  <si>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</si>
  <si>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ДОХОДЫ БЮДЖЕТА - ВСЕГО </t>
  </si>
  <si>
    <t>Сумма (тыс. руб.)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</si>
  <si>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</si>
  <si>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</si>
  <si>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Налог на доходы физических лиц</t>
  </si>
  <si>
    <t>1 01 02000 01 0000 110</t>
  </si>
  <si>
    <t>1 01 00000 00 0000 000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</si>
  <si>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</si>
  <si>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</si>
  <si>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</si>
  <si>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</si>
  <si>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2 02 29999 00 0000 150</t>
  </si>
  <si>
    <t>2 02 29999 03 0000 150</t>
  </si>
  <si>
    <t xml:space="preserve">к проекту решения МС ВМО поселок Репино №  от </t>
  </si>
  <si>
    <t>2027г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</si>
  <si>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организациях, полученных физическим лицом - налоговым резидентом Российской Федерации в виде дивидендов </t>
  </si>
  <si>
    <t>1 01 02010 01 1000 110</t>
  </si>
  <si>
    <r>
  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</t>
    </r>
    <r>
      <rPr>
        <b/>
        <sz val="8"/>
        <rFont val="Arial Cyr"/>
        <charset val="204"/>
      </rPr>
      <t>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  </r>
  </si>
  <si>
    <t xml:space="preserve">внутригородского муниципального образования города федерального значения Санкт-Петербурга поселок Репино на 2026 год и на плановый период 2027 -2028 годов </t>
  </si>
  <si>
    <t xml:space="preserve">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</si>
  <si>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в ведомость </t>
  </si>
  <si>
    <t>расчет условно-утвержденные</t>
  </si>
  <si>
    <t>условно-утвержденные в решение</t>
  </si>
  <si>
    <t>2028г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</si>
</sst>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4" formatCode="0.0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/>
    <xf numFmtId="172" fontId="1" fillId="0" borderId="0" xfId="0" applyNumberFormat="1" applyFont="1" applyFill="1"/>
    <xf numFmtId="0" fontId="1" fillId="0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72" fontId="9" fillId="0" borderId="0" xfId="0" applyNumberFormat="1" applyFont="1" applyFill="1" applyBorder="1" applyAlignment="1"/>
    <xf numFmtId="172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2" fontId="6" fillId="0" borderId="4" xfId="0" applyNumberFormat="1" applyFont="1" applyFill="1" applyBorder="1" applyAlignment="1">
      <alignment horizontal="center" vertical="center"/>
    </xf>
    <xf numFmtId="172" fontId="6" fillId="0" borderId="3" xfId="0" applyNumberFormat="1" applyFont="1" applyFill="1" applyBorder="1" applyAlignment="1">
      <alignment horizontal="center" vertical="center"/>
    </xf>
    <xf numFmtId="172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2" fontId="8" fillId="0" borderId="4" xfId="0" applyNumberFormat="1" applyFont="1" applyFill="1" applyBorder="1" applyAlignment="1">
      <alignment horizontal="center" vertical="center"/>
    </xf>
    <xf numFmtId="172" fontId="6" fillId="2" borderId="3" xfId="0" applyNumberFormat="1" applyFont="1" applyFill="1" applyBorder="1" applyAlignment="1">
      <alignment horizontal="center" vertical="center"/>
    </xf>
    <xf numFmtId="172" fontId="9" fillId="0" borderId="3" xfId="0" applyNumberFormat="1" applyFont="1" applyFill="1" applyBorder="1" applyAlignment="1">
      <alignment horizontal="center" vertical="center"/>
    </xf>
    <xf numFmtId="172" fontId="8" fillId="0" borderId="3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172" fontId="8" fillId="0" borderId="5" xfId="0" applyNumberFormat="1" applyFont="1" applyFill="1" applyBorder="1" applyAlignment="1">
      <alignment horizontal="center" vertical="center"/>
    </xf>
    <xf numFmtId="172" fontId="9" fillId="0" borderId="5" xfId="0" applyNumberFormat="1" applyFont="1" applyFill="1" applyBorder="1" applyAlignment="1">
      <alignment horizontal="center" vertical="center"/>
    </xf>
    <xf numFmtId="172" fontId="11" fillId="0" borderId="5" xfId="0" applyNumberFormat="1" applyFont="1" applyFill="1" applyBorder="1" applyAlignment="1">
      <alignment horizontal="center" vertical="center"/>
    </xf>
    <xf numFmtId="172" fontId="1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2" fontId="8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2" fontId="8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174" fontId="8" fillId="0" borderId="3" xfId="0" applyNumberFormat="1" applyFont="1" applyFill="1" applyBorder="1" applyAlignment="1">
      <alignment horizontal="center" vertical="center"/>
    </xf>
    <xf numFmtId="172" fontId="6" fillId="0" borderId="10" xfId="0" applyNumberFormat="1" applyFont="1" applyFill="1" applyBorder="1" applyAlignment="1">
      <alignment horizontal="center" vertical="center"/>
    </xf>
    <xf numFmtId="172" fontId="6" fillId="0" borderId="8" xfId="0" applyNumberFormat="1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174" fontId="8" fillId="0" borderId="11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/>
    </xf>
    <xf numFmtId="174" fontId="8" fillId="0" borderId="8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172" fontId="7" fillId="0" borderId="16" xfId="0" applyNumberFormat="1" applyFont="1" applyFill="1" applyBorder="1" applyAlignment="1">
      <alignment horizontal="center" vertical="center" wrapText="1"/>
    </xf>
    <xf numFmtId="172" fontId="7" fillId="0" borderId="17" xfId="0" applyNumberFormat="1" applyFont="1" applyFill="1" applyBorder="1" applyAlignment="1">
      <alignment horizontal="center" vertical="center" wrapText="1"/>
    </xf>
    <xf numFmtId="172" fontId="7" fillId="0" borderId="18" xfId="0" applyNumberFormat="1" applyFont="1" applyFill="1" applyBorder="1" applyAlignment="1">
      <alignment horizontal="center" vertical="center" wrapText="1"/>
    </xf>
    <xf numFmtId="172" fontId="7" fillId="0" borderId="11" xfId="0" applyNumberFormat="1" applyFont="1" applyFill="1" applyBorder="1" applyAlignment="1">
      <alignment horizontal="center" vertical="center" wrapText="1"/>
    </xf>
    <xf numFmtId="172" fontId="7" fillId="0" borderId="19" xfId="0" applyNumberFormat="1" applyFont="1" applyFill="1" applyBorder="1" applyAlignment="1">
      <alignment horizontal="center" vertical="center" wrapText="1"/>
    </xf>
    <xf numFmtId="172" fontId="7" fillId="0" borderId="2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view="pageBreakPreview" zoomScale="110" zoomScaleNormal="100" zoomScaleSheetLayoutView="110" workbookViewId="0">
      <selection activeCell="L5" sqref="L5"/>
    </sheetView>
  </sheetViews>
  <sheetFormatPr defaultColWidth="9.109375" defaultRowHeight="13.2" x14ac:dyDescent="0.25"/>
  <cols>
    <col min="1" max="1" width="5.5546875" style="1" customWidth="1"/>
    <col min="2" max="2" width="21.5546875" style="1" customWidth="1"/>
    <col min="3" max="4" width="10.33203125" style="1" customWidth="1"/>
    <col min="5" max="5" width="13.88671875" style="1" customWidth="1"/>
    <col min="6" max="6" width="17.44140625" style="1" customWidth="1"/>
    <col min="7" max="7" width="9.33203125" style="2" customWidth="1"/>
    <col min="8" max="8" width="10.109375" style="1" bestFit="1" customWidth="1"/>
    <col min="9" max="9" width="9.44140625" style="1" customWidth="1"/>
    <col min="10" max="10" width="11.44140625" style="1" customWidth="1"/>
    <col min="11" max="11" width="9.109375" style="1"/>
    <col min="12" max="12" width="51" style="1" customWidth="1"/>
    <col min="13" max="16384" width="9.109375" style="1"/>
  </cols>
  <sheetData>
    <row r="1" spans="1:13" ht="16.2" x14ac:dyDescent="0.3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13" x14ac:dyDescent="0.25">
      <c r="A2" s="74" t="s">
        <v>64</v>
      </c>
      <c r="B2" s="74"/>
      <c r="C2" s="74"/>
      <c r="D2" s="74"/>
      <c r="E2" s="74"/>
      <c r="F2" s="74"/>
      <c r="G2" s="74"/>
      <c r="H2" s="74"/>
      <c r="I2" s="74"/>
    </row>
    <row r="3" spans="1:13" ht="10.5" customHeight="1" x14ac:dyDescent="0.3">
      <c r="A3" s="75"/>
      <c r="B3" s="75"/>
      <c r="C3" s="75"/>
      <c r="D3" s="75"/>
      <c r="E3" s="75"/>
      <c r="F3" s="75"/>
      <c r="G3" s="75"/>
    </row>
    <row r="4" spans="1:13" s="3" customFormat="1" ht="21.75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</row>
    <row r="5" spans="1:13" s="3" customFormat="1" ht="36" customHeight="1" x14ac:dyDescent="0.3">
      <c r="A5" s="77" t="s">
        <v>69</v>
      </c>
      <c r="B5" s="77"/>
      <c r="C5" s="77"/>
      <c r="D5" s="77"/>
      <c r="E5" s="77"/>
      <c r="F5" s="77"/>
      <c r="G5" s="77"/>
      <c r="H5" s="77"/>
      <c r="I5" s="77"/>
    </row>
    <row r="6" spans="1:13" s="3" customFormat="1" ht="10.5" customHeight="1" x14ac:dyDescent="0.3">
      <c r="A6" s="76"/>
      <c r="B6" s="76"/>
      <c r="C6" s="76"/>
      <c r="D6" s="76"/>
      <c r="E6" s="76"/>
      <c r="F6" s="76"/>
      <c r="G6" s="76"/>
    </row>
    <row r="7" spans="1:13" ht="18.600000000000001" customHeight="1" x14ac:dyDescent="0.25">
      <c r="A7" s="78" t="s">
        <v>3</v>
      </c>
      <c r="B7" s="81" t="s">
        <v>4</v>
      </c>
      <c r="C7" s="84" t="s">
        <v>2</v>
      </c>
      <c r="D7" s="84"/>
      <c r="E7" s="84"/>
      <c r="F7" s="85"/>
      <c r="G7" s="60" t="s">
        <v>52</v>
      </c>
      <c r="H7" s="61"/>
      <c r="I7" s="62"/>
      <c r="L7" s="57"/>
    </row>
    <row r="8" spans="1:13" ht="7.5" customHeight="1" x14ac:dyDescent="0.25">
      <c r="A8" s="79"/>
      <c r="B8" s="82"/>
      <c r="C8" s="84"/>
      <c r="D8" s="84"/>
      <c r="E8" s="84"/>
      <c r="F8" s="85"/>
      <c r="G8" s="63"/>
      <c r="H8" s="64"/>
      <c r="I8" s="65"/>
      <c r="L8" s="57"/>
    </row>
    <row r="9" spans="1:13" ht="37.5" customHeight="1" x14ac:dyDescent="0.25">
      <c r="A9" s="80"/>
      <c r="B9" s="83"/>
      <c r="C9" s="84"/>
      <c r="D9" s="84"/>
      <c r="E9" s="84"/>
      <c r="F9" s="85"/>
      <c r="G9" s="16">
        <v>2026</v>
      </c>
      <c r="H9" s="18">
        <v>2027</v>
      </c>
      <c r="I9" s="18">
        <v>2028</v>
      </c>
      <c r="L9" s="57"/>
    </row>
    <row r="10" spans="1:13" ht="26.25" customHeight="1" x14ac:dyDescent="0.25">
      <c r="A10" s="4" t="s">
        <v>5</v>
      </c>
      <c r="B10" s="41" t="s">
        <v>6</v>
      </c>
      <c r="C10" s="66" t="s">
        <v>7</v>
      </c>
      <c r="D10" s="66"/>
      <c r="E10" s="66"/>
      <c r="F10" s="66"/>
      <c r="G10" s="19">
        <f t="shared" ref="G10:I11" si="0">G11</f>
        <v>448</v>
      </c>
      <c r="H10" s="19">
        <f t="shared" si="0"/>
        <v>496</v>
      </c>
      <c r="I10" s="19">
        <f t="shared" si="0"/>
        <v>548</v>
      </c>
      <c r="L10" s="57"/>
    </row>
    <row r="11" spans="1:13" ht="26.25" customHeight="1" x14ac:dyDescent="0.25">
      <c r="A11" s="4" t="s">
        <v>5</v>
      </c>
      <c r="B11" s="44" t="s">
        <v>57</v>
      </c>
      <c r="C11" s="66" t="s">
        <v>8</v>
      </c>
      <c r="D11" s="66"/>
      <c r="E11" s="66"/>
      <c r="F11" s="66"/>
      <c r="G11" s="47">
        <f t="shared" si="0"/>
        <v>448</v>
      </c>
      <c r="H11" s="47">
        <f t="shared" si="0"/>
        <v>496</v>
      </c>
      <c r="I11" s="20">
        <f t="shared" si="0"/>
        <v>548</v>
      </c>
      <c r="L11" s="57"/>
    </row>
    <row r="12" spans="1:13" ht="26.25" customHeight="1" x14ac:dyDescent="0.25">
      <c r="A12" s="4" t="s">
        <v>5</v>
      </c>
      <c r="B12" s="44" t="s">
        <v>56</v>
      </c>
      <c r="C12" s="67" t="s">
        <v>55</v>
      </c>
      <c r="D12" s="68"/>
      <c r="E12" s="68"/>
      <c r="F12" s="68"/>
      <c r="G12" s="20">
        <f>G13+G14</f>
        <v>448</v>
      </c>
      <c r="H12" s="20">
        <f>H13+H14</f>
        <v>496</v>
      </c>
      <c r="I12" s="20">
        <f>I13+I14</f>
        <v>548</v>
      </c>
      <c r="L12" s="57"/>
    </row>
    <row r="13" spans="1:13" ht="149.25" hidden="1" customHeight="1" x14ac:dyDescent="0.25">
      <c r="A13" s="4" t="s">
        <v>9</v>
      </c>
      <c r="B13" s="44" t="s">
        <v>10</v>
      </c>
      <c r="C13" s="69" t="s">
        <v>66</v>
      </c>
      <c r="D13" s="69"/>
      <c r="E13" s="69"/>
      <c r="F13" s="69"/>
      <c r="G13" s="23"/>
      <c r="H13" s="53"/>
      <c r="I13" s="46"/>
    </row>
    <row r="14" spans="1:13" ht="194.25" customHeight="1" x14ac:dyDescent="0.25">
      <c r="A14" s="4" t="s">
        <v>9</v>
      </c>
      <c r="B14" s="44" t="s">
        <v>67</v>
      </c>
      <c r="C14" s="70" t="s">
        <v>70</v>
      </c>
      <c r="D14" s="70"/>
      <c r="E14" s="70"/>
      <c r="F14" s="70"/>
      <c r="G14" s="15">
        <v>448</v>
      </c>
      <c r="H14" s="54">
        <v>496</v>
      </c>
      <c r="I14" s="54">
        <v>548</v>
      </c>
      <c r="L14" s="59" t="s">
        <v>68</v>
      </c>
      <c r="M14" s="59"/>
    </row>
    <row r="15" spans="1:13" ht="21" customHeight="1" x14ac:dyDescent="0.25">
      <c r="A15" s="4" t="s">
        <v>5</v>
      </c>
      <c r="B15" s="41" t="s">
        <v>12</v>
      </c>
      <c r="C15" s="84" t="s">
        <v>13</v>
      </c>
      <c r="D15" s="84"/>
      <c r="E15" s="84"/>
      <c r="F15" s="85"/>
      <c r="G15" s="24">
        <f>G16+G35+G22</f>
        <v>92534.2</v>
      </c>
      <c r="H15" s="24">
        <f>H16+H35+H22</f>
        <v>90530.5</v>
      </c>
      <c r="I15" s="24">
        <f>I16+I35+I22</f>
        <v>82643.7</v>
      </c>
    </row>
    <row r="16" spans="1:13" ht="29.25" customHeight="1" x14ac:dyDescent="0.25">
      <c r="A16" s="4" t="s">
        <v>5</v>
      </c>
      <c r="B16" s="42" t="s">
        <v>14</v>
      </c>
      <c r="C16" s="86" t="s">
        <v>15</v>
      </c>
      <c r="D16" s="86"/>
      <c r="E16" s="86"/>
      <c r="F16" s="87"/>
      <c r="G16" s="20">
        <f>G25+G17</f>
        <v>92534.2</v>
      </c>
      <c r="H16" s="20">
        <f>H25+H17</f>
        <v>90530.5</v>
      </c>
      <c r="I16" s="20">
        <f>I25+I17</f>
        <v>82643.7</v>
      </c>
    </row>
    <row r="17" spans="1:20" ht="27" customHeight="1" x14ac:dyDescent="0.3">
      <c r="A17" s="8" t="s">
        <v>5</v>
      </c>
      <c r="B17" s="42" t="s">
        <v>16</v>
      </c>
      <c r="C17" s="88" t="s">
        <v>17</v>
      </c>
      <c r="D17" s="88"/>
      <c r="E17" s="88"/>
      <c r="F17" s="89"/>
      <c r="G17" s="25">
        <f>G18+G20</f>
        <v>90153.5</v>
      </c>
      <c r="H17" s="25">
        <f>H18+H20</f>
        <v>88050.9</v>
      </c>
      <c r="I17" s="25">
        <f>I18+I20</f>
        <v>80063</v>
      </c>
    </row>
    <row r="18" spans="1:20" ht="25.5" customHeight="1" x14ac:dyDescent="0.25">
      <c r="A18" s="6" t="s">
        <v>5</v>
      </c>
      <c r="B18" s="43" t="s">
        <v>18</v>
      </c>
      <c r="C18" s="71" t="s">
        <v>19</v>
      </c>
      <c r="D18" s="71"/>
      <c r="E18" s="71"/>
      <c r="F18" s="72"/>
      <c r="G18" s="26">
        <f>G19</f>
        <v>90153.5</v>
      </c>
      <c r="H18" s="26">
        <f>H19</f>
        <v>88050.9</v>
      </c>
      <c r="I18" s="26">
        <f>I19</f>
        <v>80063</v>
      </c>
    </row>
    <row r="19" spans="1:20" ht="57" customHeight="1" x14ac:dyDescent="0.25">
      <c r="A19" s="6" t="s">
        <v>11</v>
      </c>
      <c r="B19" s="43" t="s">
        <v>20</v>
      </c>
      <c r="C19" s="71" t="s">
        <v>21</v>
      </c>
      <c r="D19" s="71"/>
      <c r="E19" s="71"/>
      <c r="F19" s="71"/>
      <c r="G19" s="23">
        <v>90153.5</v>
      </c>
      <c r="H19" s="52">
        <v>88050.9</v>
      </c>
      <c r="I19" s="55">
        <v>80063</v>
      </c>
    </row>
    <row r="20" spans="1:20" ht="56.25" customHeight="1" x14ac:dyDescent="0.25">
      <c r="A20" s="6" t="s">
        <v>5</v>
      </c>
      <c r="B20" s="45" t="s">
        <v>22</v>
      </c>
      <c r="C20" s="90" t="s">
        <v>23</v>
      </c>
      <c r="D20" s="90"/>
      <c r="E20" s="90"/>
      <c r="F20" s="90"/>
      <c r="G20" s="21">
        <f>G21</f>
        <v>0</v>
      </c>
      <c r="H20" s="49">
        <v>0</v>
      </c>
      <c r="I20" s="49">
        <v>0</v>
      </c>
    </row>
    <row r="21" spans="1:20" ht="54" customHeight="1" x14ac:dyDescent="0.25">
      <c r="A21" s="6" t="s">
        <v>11</v>
      </c>
      <c r="B21" s="45" t="s">
        <v>22</v>
      </c>
      <c r="C21" s="90" t="s">
        <v>23</v>
      </c>
      <c r="D21" s="90"/>
      <c r="E21" s="90"/>
      <c r="F21" s="90"/>
      <c r="G21" s="35">
        <v>0</v>
      </c>
      <c r="H21" s="49">
        <v>0</v>
      </c>
      <c r="I21" s="49">
        <v>0</v>
      </c>
    </row>
    <row r="22" spans="1:20" ht="27.75" hidden="1" customHeight="1" x14ac:dyDescent="0.25">
      <c r="A22" s="4" t="s">
        <v>5</v>
      </c>
      <c r="B22" s="42" t="s">
        <v>61</v>
      </c>
      <c r="C22" s="91" t="s">
        <v>58</v>
      </c>
      <c r="D22" s="92"/>
      <c r="E22" s="92"/>
      <c r="F22" s="92"/>
      <c r="G22" s="20">
        <f t="shared" ref="G22:I23" si="1">G23</f>
        <v>0</v>
      </c>
      <c r="H22" s="20">
        <f t="shared" si="1"/>
        <v>0</v>
      </c>
      <c r="I22" s="20">
        <f t="shared" si="1"/>
        <v>0</v>
      </c>
    </row>
    <row r="23" spans="1:20" ht="13.8" hidden="1" x14ac:dyDescent="0.25">
      <c r="A23" s="6" t="s">
        <v>5</v>
      </c>
      <c r="B23" s="43" t="s">
        <v>62</v>
      </c>
      <c r="C23" s="93" t="s">
        <v>59</v>
      </c>
      <c r="D23" s="94"/>
      <c r="E23" s="94"/>
      <c r="F23" s="94"/>
      <c r="G23" s="26">
        <f t="shared" si="1"/>
        <v>0</v>
      </c>
      <c r="H23" s="26">
        <f t="shared" si="1"/>
        <v>0</v>
      </c>
      <c r="I23" s="26">
        <f t="shared" si="1"/>
        <v>0</v>
      </c>
    </row>
    <row r="24" spans="1:20" ht="13.8" hidden="1" x14ac:dyDescent="0.25">
      <c r="A24" s="6" t="s">
        <v>11</v>
      </c>
      <c r="B24" s="43" t="s">
        <v>63</v>
      </c>
      <c r="C24" s="95" t="s">
        <v>60</v>
      </c>
      <c r="D24" s="96"/>
      <c r="E24" s="96"/>
      <c r="F24" s="96"/>
      <c r="G24" s="26">
        <v>0</v>
      </c>
      <c r="H24" s="49">
        <v>0</v>
      </c>
      <c r="I24" s="49">
        <v>0</v>
      </c>
    </row>
    <row r="25" spans="1:20" ht="32.25" customHeight="1" x14ac:dyDescent="0.25">
      <c r="A25" s="4" t="s">
        <v>5</v>
      </c>
      <c r="B25" s="42" t="s">
        <v>24</v>
      </c>
      <c r="C25" s="98" t="s">
        <v>25</v>
      </c>
      <c r="D25" s="98"/>
      <c r="E25" s="98"/>
      <c r="F25" s="98"/>
      <c r="G25" s="19">
        <f>G26+G31</f>
        <v>2380.7000000000003</v>
      </c>
      <c r="H25" s="19">
        <f>H26+H31</f>
        <v>2479.6000000000004</v>
      </c>
      <c r="I25" s="48">
        <f>I26+I31</f>
        <v>2580.7000000000003</v>
      </c>
    </row>
    <row r="26" spans="1:20" ht="39" customHeight="1" x14ac:dyDescent="0.3">
      <c r="A26" s="8" t="s">
        <v>5</v>
      </c>
      <c r="B26" s="42" t="s">
        <v>26</v>
      </c>
      <c r="C26" s="86" t="s">
        <v>27</v>
      </c>
      <c r="D26" s="86"/>
      <c r="E26" s="86"/>
      <c r="F26" s="86"/>
      <c r="G26" s="27">
        <f>G27</f>
        <v>2140.4</v>
      </c>
      <c r="H26" s="27">
        <f>H27</f>
        <v>2229.3000000000002</v>
      </c>
      <c r="I26" s="25">
        <f>I27</f>
        <v>2320.2000000000003</v>
      </c>
    </row>
    <row r="27" spans="1:20" ht="55.5" customHeight="1" x14ac:dyDescent="0.25">
      <c r="A27" s="6" t="s">
        <v>11</v>
      </c>
      <c r="B27" s="43" t="s">
        <v>28</v>
      </c>
      <c r="C27" s="71" t="s">
        <v>29</v>
      </c>
      <c r="D27" s="71"/>
      <c r="E27" s="71"/>
      <c r="F27" s="71"/>
      <c r="G27" s="35">
        <f>G28+G30+G29</f>
        <v>2140.4</v>
      </c>
      <c r="H27" s="35">
        <f>H28+H30+H29</f>
        <v>2229.3000000000002</v>
      </c>
      <c r="I27" s="26">
        <f>I28+I30+I29</f>
        <v>2320.2000000000003</v>
      </c>
    </row>
    <row r="28" spans="1:20" ht="85.5" customHeight="1" x14ac:dyDescent="0.25">
      <c r="A28" s="6" t="s">
        <v>11</v>
      </c>
      <c r="B28" s="37" t="s">
        <v>30</v>
      </c>
      <c r="C28" s="71" t="s">
        <v>31</v>
      </c>
      <c r="D28" s="71"/>
      <c r="E28" s="71"/>
      <c r="F28" s="72"/>
      <c r="G28" s="28">
        <v>2130.3000000000002</v>
      </c>
      <c r="H28" s="22">
        <v>2218.8000000000002</v>
      </c>
      <c r="I28" s="22">
        <v>2309.3000000000002</v>
      </c>
    </row>
    <row r="29" spans="1:20" ht="114" customHeight="1" x14ac:dyDescent="0.25">
      <c r="A29" s="6" t="s">
        <v>11</v>
      </c>
      <c r="B29" s="37" t="s">
        <v>32</v>
      </c>
      <c r="C29" s="71" t="s">
        <v>33</v>
      </c>
      <c r="D29" s="71"/>
      <c r="E29" s="71"/>
      <c r="F29" s="72"/>
      <c r="G29" s="28">
        <v>10.1</v>
      </c>
      <c r="H29" s="46">
        <v>10.5</v>
      </c>
      <c r="I29" s="46">
        <v>10.9</v>
      </c>
    </row>
    <row r="30" spans="1:20" ht="82.5" hidden="1" customHeight="1" x14ac:dyDescent="0.25">
      <c r="A30" s="6" t="s">
        <v>11</v>
      </c>
      <c r="B30" s="37" t="s">
        <v>34</v>
      </c>
      <c r="C30" s="99" t="s">
        <v>35</v>
      </c>
      <c r="D30" s="99"/>
      <c r="E30" s="99"/>
      <c r="F30" s="100"/>
      <c r="G30" s="28"/>
      <c r="H30" s="22"/>
      <c r="I30" s="22"/>
    </row>
    <row r="31" spans="1:20" ht="61.5" customHeight="1" x14ac:dyDescent="0.3">
      <c r="A31" s="8" t="s">
        <v>5</v>
      </c>
      <c r="B31" s="42" t="s">
        <v>36</v>
      </c>
      <c r="C31" s="98" t="s">
        <v>53</v>
      </c>
      <c r="D31" s="98"/>
      <c r="E31" s="98"/>
      <c r="F31" s="101"/>
      <c r="G31" s="29">
        <f>G32</f>
        <v>240.3</v>
      </c>
      <c r="H31" s="29">
        <f>H32</f>
        <v>250.3</v>
      </c>
      <c r="I31" s="25">
        <f>I32</f>
        <v>260.5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87.75" customHeight="1" x14ac:dyDescent="0.3">
      <c r="A32" s="6" t="s">
        <v>11</v>
      </c>
      <c r="B32" s="43" t="s">
        <v>37</v>
      </c>
      <c r="C32" s="71" t="s">
        <v>54</v>
      </c>
      <c r="D32" s="71"/>
      <c r="E32" s="71"/>
      <c r="F32" s="72"/>
      <c r="G32" s="30">
        <f>G33+G34</f>
        <v>240.3</v>
      </c>
      <c r="H32" s="30">
        <f>H33+H34</f>
        <v>250.3</v>
      </c>
      <c r="I32" s="31">
        <f>I33+I34</f>
        <v>260.5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10" ht="54.75" customHeight="1" x14ac:dyDescent="0.25">
      <c r="A33" s="6" t="s">
        <v>11</v>
      </c>
      <c r="B33" s="37" t="s">
        <v>38</v>
      </c>
      <c r="C33" s="71" t="s">
        <v>39</v>
      </c>
      <c r="D33" s="71"/>
      <c r="E33" s="71"/>
      <c r="F33" s="72"/>
      <c r="G33" s="28">
        <v>240.3</v>
      </c>
      <c r="H33" s="17">
        <v>250.3</v>
      </c>
      <c r="I33" s="17">
        <v>260.5</v>
      </c>
    </row>
    <row r="34" spans="1:10" ht="57.75" hidden="1" customHeight="1" x14ac:dyDescent="0.25">
      <c r="A34" s="6" t="s">
        <v>11</v>
      </c>
      <c r="B34" s="40" t="s">
        <v>40</v>
      </c>
      <c r="C34" s="99" t="s">
        <v>41</v>
      </c>
      <c r="D34" s="99"/>
      <c r="E34" s="99"/>
      <c r="F34" s="99"/>
      <c r="G34" s="33">
        <v>0</v>
      </c>
      <c r="H34" s="32">
        <v>0</v>
      </c>
      <c r="I34" s="32">
        <v>0</v>
      </c>
    </row>
    <row r="35" spans="1:10" s="9" customFormat="1" ht="24.75" hidden="1" customHeight="1" x14ac:dyDescent="0.25">
      <c r="A35" s="4" t="s">
        <v>5</v>
      </c>
      <c r="B35" s="39" t="s">
        <v>42</v>
      </c>
      <c r="C35" s="84" t="s">
        <v>43</v>
      </c>
      <c r="D35" s="84"/>
      <c r="E35" s="84"/>
      <c r="F35" s="85"/>
      <c r="G35" s="20">
        <f>G37</f>
        <v>0</v>
      </c>
      <c r="H35" s="20">
        <f>H37</f>
        <v>0</v>
      </c>
      <c r="I35" s="20">
        <f>I37</f>
        <v>0</v>
      </c>
    </row>
    <row r="36" spans="1:10" s="9" customFormat="1" ht="42.75" hidden="1" customHeight="1" x14ac:dyDescent="0.25">
      <c r="A36" s="6" t="s">
        <v>5</v>
      </c>
      <c r="B36" s="38" t="s">
        <v>44</v>
      </c>
      <c r="C36" s="97" t="s">
        <v>45</v>
      </c>
      <c r="D36" s="97"/>
      <c r="E36" s="97"/>
      <c r="F36" s="97"/>
      <c r="G36" s="23"/>
      <c r="H36" s="34"/>
      <c r="I36" s="34"/>
    </row>
    <row r="37" spans="1:10" ht="43.5" hidden="1" customHeight="1" x14ac:dyDescent="0.25">
      <c r="A37" s="6" t="s">
        <v>11</v>
      </c>
      <c r="B37" s="7" t="s">
        <v>46</v>
      </c>
      <c r="C37" s="97" t="s">
        <v>45</v>
      </c>
      <c r="D37" s="97"/>
      <c r="E37" s="97"/>
      <c r="F37" s="97"/>
      <c r="G37" s="21"/>
      <c r="H37" s="17"/>
      <c r="I37" s="17"/>
    </row>
    <row r="38" spans="1:10" s="9" customFormat="1" ht="108" hidden="1" customHeight="1" x14ac:dyDescent="0.25">
      <c r="A38" s="4" t="s">
        <v>5</v>
      </c>
      <c r="B38" s="36" t="s">
        <v>47</v>
      </c>
      <c r="C38" s="86" t="s">
        <v>48</v>
      </c>
      <c r="D38" s="86"/>
      <c r="E38" s="86"/>
      <c r="F38" s="86"/>
      <c r="G38" s="15">
        <f>G39</f>
        <v>0</v>
      </c>
      <c r="H38" s="18"/>
      <c r="I38" s="18"/>
    </row>
    <row r="39" spans="1:10" ht="169.5" hidden="1" customHeight="1" x14ac:dyDescent="0.25">
      <c r="A39" s="6" t="s">
        <v>11</v>
      </c>
      <c r="B39" s="7" t="s">
        <v>49</v>
      </c>
      <c r="C39" s="99" t="s">
        <v>50</v>
      </c>
      <c r="D39" s="99"/>
      <c r="E39" s="99"/>
      <c r="F39" s="99"/>
      <c r="G39" s="21">
        <v>0</v>
      </c>
      <c r="H39" s="17"/>
      <c r="I39" s="17"/>
    </row>
    <row r="40" spans="1:10" ht="24.75" customHeight="1" x14ac:dyDescent="0.25">
      <c r="A40" s="6"/>
      <c r="B40" s="5"/>
      <c r="C40" s="102" t="s">
        <v>51</v>
      </c>
      <c r="D40" s="102"/>
      <c r="E40" s="102"/>
      <c r="F40" s="102"/>
      <c r="G40" s="15">
        <f>G10+G15</f>
        <v>92982.2</v>
      </c>
      <c r="H40" s="15">
        <f>H10+H15</f>
        <v>91026.5</v>
      </c>
      <c r="I40" s="20">
        <f>I10+I15</f>
        <v>83191.7</v>
      </c>
      <c r="J40" s="2">
        <f>G40+H40+I40</f>
        <v>267200.40000000002</v>
      </c>
    </row>
    <row r="41" spans="1:10" x14ac:dyDescent="0.25">
      <c r="A41" s="10"/>
      <c r="B41" s="11"/>
      <c r="C41" s="11"/>
      <c r="D41" s="11"/>
      <c r="E41" s="11"/>
      <c r="F41" s="11"/>
      <c r="G41" s="12"/>
    </row>
    <row r="42" spans="1:10" x14ac:dyDescent="0.25">
      <c r="G42" s="13"/>
    </row>
    <row r="43" spans="1:10" x14ac:dyDescent="0.25">
      <c r="G43" s="13"/>
    </row>
    <row r="44" spans="1:10" x14ac:dyDescent="0.25">
      <c r="E44" s="58" t="s">
        <v>72</v>
      </c>
      <c r="F44" s="58"/>
      <c r="G44" s="51" t="s">
        <v>65</v>
      </c>
      <c r="H44" s="2">
        <f>H40-H29-H28-H31</f>
        <v>88546.9</v>
      </c>
      <c r="I44" s="50">
        <f>H44*2.5%</f>
        <v>2213.6725000000001</v>
      </c>
      <c r="J44" s="56">
        <v>2.5000000000000001E-2</v>
      </c>
    </row>
    <row r="45" spans="1:10" x14ac:dyDescent="0.25">
      <c r="G45" s="51" t="s">
        <v>74</v>
      </c>
      <c r="H45" s="2">
        <f>I40-I31-I29-I28</f>
        <v>80611</v>
      </c>
      <c r="I45" s="50">
        <f>H45*5%</f>
        <v>4030.55</v>
      </c>
      <c r="J45" s="56">
        <v>0.05</v>
      </c>
    </row>
    <row r="46" spans="1:10" x14ac:dyDescent="0.25">
      <c r="E46" s="58" t="s">
        <v>73</v>
      </c>
      <c r="F46" s="58"/>
      <c r="G46" s="13"/>
      <c r="H46" s="1">
        <v>2214</v>
      </c>
      <c r="I46" s="1">
        <v>4031</v>
      </c>
    </row>
    <row r="47" spans="1:10" x14ac:dyDescent="0.25">
      <c r="F47" s="1" t="s">
        <v>71</v>
      </c>
      <c r="G47" s="1"/>
      <c r="H47" s="2">
        <f>H40-H46</f>
        <v>88812.5</v>
      </c>
      <c r="I47" s="2">
        <f>I40-I46</f>
        <v>79160.7</v>
      </c>
    </row>
  </sheetData>
  <sheetProtection selectLockedCells="1" selectUnlockedCells="1"/>
  <mergeCells count="45">
    <mergeCell ref="C37:F37"/>
    <mergeCell ref="C31:F31"/>
    <mergeCell ref="C38:F38"/>
    <mergeCell ref="C39:F39"/>
    <mergeCell ref="C40:F40"/>
    <mergeCell ref="E44:F44"/>
    <mergeCell ref="C32:F32"/>
    <mergeCell ref="C33:F33"/>
    <mergeCell ref="C34:F34"/>
    <mergeCell ref="C35:F35"/>
    <mergeCell ref="C36:F36"/>
    <mergeCell ref="C25:F25"/>
    <mergeCell ref="C26:F26"/>
    <mergeCell ref="C27:F27"/>
    <mergeCell ref="C28:F28"/>
    <mergeCell ref="C29:F29"/>
    <mergeCell ref="C30:F30"/>
    <mergeCell ref="C19:F19"/>
    <mergeCell ref="C20:F20"/>
    <mergeCell ref="C21:F21"/>
    <mergeCell ref="C22:F22"/>
    <mergeCell ref="C23:F23"/>
    <mergeCell ref="C24:F24"/>
    <mergeCell ref="A7:A9"/>
    <mergeCell ref="B7:B9"/>
    <mergeCell ref="C7:F9"/>
    <mergeCell ref="C15:F15"/>
    <mergeCell ref="C16:F16"/>
    <mergeCell ref="C17:F17"/>
    <mergeCell ref="A1:I1"/>
    <mergeCell ref="A2:I2"/>
    <mergeCell ref="A3:G3"/>
    <mergeCell ref="A4:I4"/>
    <mergeCell ref="A5:I5"/>
    <mergeCell ref="A6:G6"/>
    <mergeCell ref="L7:L12"/>
    <mergeCell ref="E46:F46"/>
    <mergeCell ref="L14:M14"/>
    <mergeCell ref="G7:I8"/>
    <mergeCell ref="C10:F10"/>
    <mergeCell ref="C11:F11"/>
    <mergeCell ref="C12:F12"/>
    <mergeCell ref="C13:F13"/>
    <mergeCell ref="C14:F14"/>
    <mergeCell ref="C18:F18"/>
  </mergeCells>
  <pageMargins left="0.19685039370078741" right="0" top="0" bottom="0" header="0.51181102362204722" footer="0.51181102362204722"/>
  <pageSetup paperSize="9" scale="95" firstPageNumber="0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2026_0</vt:lpstr>
      <vt:lpstr>Лист2</vt:lpstr>
      <vt:lpstr>Лист3</vt:lpstr>
      <vt:lpstr>'2026_0'!Область_печати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2024-12-18T08:23:37Z</cp:lastPrinted>
  <dcterms:created xsi:type="dcterms:W3CDTF">2025-12-26T17:02:20Z</dcterms:created>
  <dcterms:modified xsi:type="dcterms:W3CDTF">2025-12-26T17:02:20Z</dcterms:modified>
</cp:coreProperties>
</file>