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33" activeTab="0"/>
  </bookViews>
  <sheets>
    <sheet name="2023 муниципальн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<sst xmlns="http://schemas.openxmlformats.org/spreadsheetml/2006/main" count="376" uniqueCount="149">
  <si>
    <t>ОТЧЕТ</t>
  </si>
  <si>
    <t>Наименование</t>
  </si>
  <si>
    <t>Источник финансирования</t>
  </si>
  <si>
    <t>Местный бюджет</t>
  </si>
  <si>
    <t>Прочие источники</t>
  </si>
  <si>
    <t>Объем финансирования тыс.руб.</t>
  </si>
  <si>
    <t>Плановые значения</t>
  </si>
  <si>
    <t>Исполнение</t>
  </si>
  <si>
    <t>Отклонение</t>
  </si>
  <si>
    <t>Относительное (%)</t>
  </si>
  <si>
    <t>Причины отклонения</t>
  </si>
  <si>
    <t>-</t>
  </si>
  <si>
    <t>Абсолютное тыс.руб.</t>
  </si>
  <si>
    <t>бюджет МО Репино</t>
  </si>
  <si>
    <t>ИТОГО по Программе</t>
  </si>
  <si>
    <t>Участие в организации и проведении праздничных мероприятий, посвященных годовщине со Дня снятия блокады Ленинграда</t>
  </si>
  <si>
    <t>Участие в организации и проведении мероприятий, приуроченных ко Дню знаний</t>
  </si>
  <si>
    <t>Участие в организации и проведении мероприятий экологической направленности и природоохранных акций</t>
  </si>
  <si>
    <t>Предоставление субъектам профилактики размещения статей и очерков в муниципальном бюллетене «Вестник Муниципального Совета МО поселок Репино» и на официальном сайте органов местного самоуправления внутригородского муниципального образования Санкт-Петербурга поселок Репино, направленных на экологическое просвещение жителей, формирование их экологической культуры и воспитания</t>
  </si>
  <si>
    <t>Участие в работе Комиссии по предупреждению и ликвидации чрезвычайных ситуаций и обеспечению пожарной безопасности при администрации Курортного района</t>
  </si>
  <si>
    <t>Предоставление органам государственной власти, подразделениям МЧС РФ и др. субъектам возможности размещения в муниципальном бюллетене «Вестник Муниципального Совета МО поселок Репино» и на официальном сайте органов местного самоуправления внутригородского муниципального образования Санкт-Петербурга поселок Репино материалов, посвященных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</si>
  <si>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Размещение информации по вопросам защиты и действиям в чрезвычайных ситуациях на официальном сайте ОМСУ ВМО поселок Репино</t>
  </si>
  <si>
    <t>Проведение семинаров по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впоследствии этих действий</t>
  </si>
  <si>
    <t xml:space="preserve">Взаимодействие с организациями всех организационно-правовых форм, расположенными на территории внутригородского муниципального образования Санкт-Петербурга поселок Репино по сбору и обмену информацией о возникновении чрезвычайных ситуаций </t>
  </si>
  <si>
    <t>Размещение информационных материалов в муниципальном бюллетене «Вестник Муниципального Совета МО поселок Репино», направленных на экологическое просвещение жителей, формирование их экологической культуры и воспитания</t>
  </si>
  <si>
    <t>Размещение информационных материалов на официальном сайте органов местного самоуправления внутригородского муниципального образования Санкт-Петербурга поселок Репино, направленных на экологическое просвещение жителей, формирование их экологической культуры и воспитания</t>
  </si>
  <si>
    <t>Публикации в муниципальном бюллетене «Вестник Муниципального Совета МО поселок Репино», посвященные профилактике правонарушений</t>
  </si>
  <si>
    <t>Размещение информации по профилактике правонарушений в Санкт-Петербурге на официальном сайте органов местного самоуправления ВМО поселок Репино</t>
  </si>
  <si>
    <t>Предоставление субъектам профилактики размещения статей и очерков в муниципальном бюллетене «Вестник Муниципального Совета МО поселок Репино» и на официальном сайте органов местного самоуправления ВМО поселок Репино</t>
  </si>
  <si>
    <t xml:space="preserve">Проведение мероприятий, согласно Плану работы муниципального казенного учреждения «Молодежный центр «Репино», в том числе по тематике:                                                         1. воспитание граждан в духе соблюдения законности и правопорядка;
2. 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этому;
3. социально-педагогическая реабилитация несовершеннолетних, находящихся в социально опасном положении;
4. выявление и пресечение случаев вовлечения несовершеннолетних в совершение преступлений и антиобщественных действий. 
</t>
  </si>
  <si>
    <t>Размещение в период проведения городского месячника антинаркотических мероприятий в помещениях ОМСУ ВМО поселок Репино ящика для анонимных обращений по вопросам незаконного оборота наркотиков</t>
  </si>
  <si>
    <t xml:space="preserve">Размещение информации по профилактике наркозависимости 
среди населения на официальном сайте ОМСУ ВМО поселок Репино 
</t>
  </si>
  <si>
    <t>Оперативное взаимодействие в области обмена информацией с органами ОМВД в плане выявления лиц, употребляющих наркотики</t>
  </si>
  <si>
    <t>Объезд территории внутригородского муниципального образования Санкт-Петербурга поселок Репино на предмет выявления надписей, размещенных на тротуарах, стенах зданий, рекламных щитах, информирующих жителей ВМО поселок Репино о незаконной продаже наркотических средств, о предложениях работы в качестве наркокурьеров или изготовителей трафаретов для нанесения этих надписей</t>
  </si>
  <si>
    <t xml:space="preserve">Участие в работе Общественного совета по малому предпринимательству </t>
  </si>
  <si>
    <t xml:space="preserve">Совещание с предпринимателями внутригородского муниципального образования Санкт-Петербурга по вопросам: 
1.Защиты прав потребителей.
2. Об организации работы в период проведения месячника и дня благоустройства территории муниципального образования поселок Репино – День благоустройства.
3. Об участии в праздничных мероприятиях поселка Репино.                               
</t>
  </si>
  <si>
    <t>Оказание консультационной помощи жителям внутригородского муниципального образования Санкт-Петербурга поселок Репино по вопросам защиты прав потребителей.</t>
  </si>
  <si>
    <t>Размещение информации о городских и районных мероприятиях, направленных на поддержку малого бизнеса, в муниципальном бюллетене «Вестник Муниципального Совета МО поселок Репино» и на официальном сайте органов местного самоуправления внутригородского муниципального образования Санкт-Петербурга поселок Репино в сети «Интернет»</t>
  </si>
  <si>
    <t>Оказание информационной поддержки субъектам малого бизнеса</t>
  </si>
  <si>
    <t>Проведение совместных объездов служащих Местной администрации внутригородского муниципального образования Санкт-Петербурга поселок Репино с представителями ОМВД по Курортному району для выявления состояния антитеррористической защищенности населения на территории муниципального образования</t>
  </si>
  <si>
    <t>Содействие в проведении встреч населения внутригородского муниципального образования Санкт-Петербурга поселок Репино с участковым уполномоченным по вопросам профилактики и предупреждения условий угроз и проявлений терроризма и экстремизма</t>
  </si>
  <si>
    <t>Обеспечение совместно с правоохранительными органами безопасности граждан и общественного порядка в местах проведения публичных и праздничных мероприятий на территории муниципального образования в целях профилактики и предупреждения правонарушений экстремистской и террористической направленности</t>
  </si>
  <si>
    <t>Взаимообмен информацией с субъектами профилактики экстремизма и терроризма (прокуратурой Курортного района, администрацией Курортного района, ОМВД, УФСМ)</t>
  </si>
  <si>
    <t>Выявление на территории муниципального образования фактов распространения информационных материалов экстремистского характера, а также материалов, пропагандирующих терроризм</t>
  </si>
  <si>
    <t>Публикация в муниципальном бюллетене «Вестник Муниципального Совета МО поселок Репино» и на официальном сайте ОМСУ ВМО поселок Репино тематических статей по вопросам профилактики терроризма и экстремизма</t>
  </si>
  <si>
    <t>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муниципального образования</t>
  </si>
  <si>
    <t xml:space="preserve">Предоставление субъектам профилактики размещения статей и очерков в муниципальном бюллетене «Вестник Муниципального Совета МО поселок Репино» и на официальном сайте ОМСУ ВМО поселок Репино об укреплении межнационального, межконфессионального согласия, сохранения и развития языков и культуры народов Российской Федерации, проживающих 
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</si>
  <si>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>Мониторинг обращений граждан о фактах нарушений принципа равноправия граждан независимо от расы, национальности, языка, отношения к религии, убеждений, принадлежности к общественным объединениям</t>
  </si>
  <si>
    <t>Организация работы среди молодежи по воспитанию патриотизма, культуры мирного поведения, межнациональной (межэтнической) и межконфессиональной дружбы, по обучению навыкам бесконфликтного общения, а также умению отстаивать собственное мнение, противодействовать социально опасному поведению на базе муниципального казенного учреждения «Молодежный центр «Репино»</t>
  </si>
  <si>
    <t>Организация встреч с мигрантами по вопросу их культурного и законодательного просвещения</t>
  </si>
  <si>
    <t>Организация поздравления детей, посещающих образовательные учреждения на территории ВМО поселок Репино, с Новым годом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</si>
  <si>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</si>
  <si>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Санкт-Петербурга, включающих: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</si>
  <si>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всеросийского и международного значения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</si>
  <si>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</si>
  <si>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Содержание территорий зеленых насаждений общего пользования местного значения     ВМО поселок Репино. Территории 14,06 га: - 38-120-1: сквер б/н между д. 7 лит. Д по Лермонтовскому пр. и д. 12 по Лесной ул.; - 38-120-2: сквер б/н между Нагорной ул. и д. 423 по Приморскому шоссе; - 38-120-3: сквер б/н севернее д. 423, корп. 1, по Приморскому шоссе;- 38-120-4: сквер б/н западнее д. 423, корп. 2, по Приморскому шоссе;- 38-120-5: сквер б/н южнее д. 423, корп. 2, по Приморскому шоссе;- 38-120-6: сквер б/н между д. 5 по Цветочному пер.  и д.4 по Цветочной ул.;- 38-120-7: сквер б/н восточнее д. 40 по Привокзальной ул.; - 38-120-8: сквер б/н между д. 16 по Лагерной ул. и д. 18а по Большому пр.;- 38-120-9: сквер б/н севернее д. 20 по 1-й Новой ул.;- 38-120-10: сквер б/н южнее д. 3 по Цветочной ул.;-38-120-11: сквер б/н западнее д. 8 по Песочной ул.;-38-120-12: сквер б/н южнее д. 9б по Финляндской ул.;-38-120-13: сквер б/н южнее пересечения ул. Репина и 1-й Новой ул.;-38-120-14: сквер б/н на Приморском шоссе у д. 436;-38-120-15: сквер б/н на Приморском шоссе восточнее д. 444;-38-120-16: сквер б/н северо-западнее д. 23, литера А, по 2-й Новой ул.
</t>
  </si>
  <si>
    <t xml:space="preserve">Публикация материалов по вопросам защиты и действиям в чрезвычайных ситуациях в бюллетене «Вестник Муниципального Совета МО поселок Репино»
</t>
  </si>
  <si>
    <t>Итого по программе:</t>
  </si>
  <si>
    <t xml:space="preserve">Публикация информации в муниципальном бюллетене «Вестник Муниципального Совета МО поселок Репино», посвященной профилактике дорожно-транспортного травматизма и соблюдению правил дорожного движения
</t>
  </si>
  <si>
    <t>Размещение информации, посвященной профилактике дорожно-транспортного травматизма и соблюдению правил дорожного движения на официальном сайте органов местного самоуправления ВМО поселок Репино</t>
  </si>
  <si>
    <t>Содействие в проведении встреч населения ВМО поселок Репино с сотрудниками ГИБДД</t>
  </si>
  <si>
    <t>Направление в органы исполнительной государственной власти, государственные учреждения предложений по нанесению дорожной разметки и установке светофоров на территории внутригородского муниципального образования Санкт-Петербурга поселок Репино на основании обращений граждан</t>
  </si>
  <si>
    <t xml:space="preserve"> </t>
  </si>
  <si>
    <t xml:space="preserve"> Предоставление субъектам профилактики размещения статей и очерков в муниципальном бюллетене «Вестник Муниципального Совета МО поселок Репино» и на официальном сайте органов местного самоуправления ВМО поселок Репино</t>
  </si>
  <si>
    <t xml:space="preserve">              к Постановлению Местной администрации</t>
  </si>
  <si>
    <t xml:space="preserve">      внутригородского муниципального образования  Санкт-Петербурга поселок Репино</t>
  </si>
  <si>
    <t xml:space="preserve">               Приложение № 2</t>
  </si>
  <si>
    <t xml:space="preserve">Обход территории муниципального образования, на предмет выявления фактов осквернения зданий или иных сооружений, посредством нанесения на них нацистской атрибутики или символики, сходных с нацистской атрибутикой или символикой до степени смешения
</t>
  </si>
  <si>
    <t>Организация и проведение Дня поселка Репино</t>
  </si>
  <si>
    <t>Проведение санитарных рубок (в т.ч. удаление аварийных, больных деревьев и кустарников), скверы 38-120- (01-16)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</si>
  <si>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</si>
  <si>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Оформление территории ВМО поселок Репино к праздничным мероприятиям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</si>
  <si>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территориях, включающие:</t>
  </si>
  <si>
    <t xml:space="preserve">Содержание и уборка спортивных площадок: - ул. Репина – 750 кв.м.,- Приморское шоссе, западнее дома 410 – 247 кв.м.
</t>
  </si>
  <si>
    <t>Осуществление мероприятий в сфере благоустройства, в отношении земельных участков находящейся в государственной собственности Санкт-Петербурга, а также земель и земельных участков, государственная собственность на которые не разграничена расположенных на территории внутригородского муниципального образования города федерального значения Санкт-Петербурга поселок Репино</t>
  </si>
  <si>
    <t>Проведение санитарных рубок (в т.ч. удаление аварийных, больных деревьев и кустарников).</t>
  </si>
  <si>
    <t>Техническое инспектирование и экспертиза</t>
  </si>
  <si>
    <t>об исполнении муниципальных программ за полугодие 2023 года.</t>
  </si>
  <si>
    <t xml:space="preserve"> "Благоустройство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годов"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</si>
  <si>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зелёных насаждений на указанных территориях, включающих:</t>
  </si>
  <si>
    <t xml:space="preserve">Устройство цветников и уход за цветами, кустами. 237,3 кв. м цветников.                                                                                                                                             Сквер (38-120-2) – Муниципальный сад отдыха;                                             Сквер (38-120-5) – Приморское шоссе, южнее д. 423, корп. 2;                            ул. Тихая; ул. Привокзальная; ул. Железнодорожная.
</t>
  </si>
  <si>
    <t xml:space="preserve">Стрижка газонов (4 раза за сезон), 20550,0 кв. м.
Стрижка прочего растительного покрытия (2 раза за сезон), 21706,0 кв. м.
</t>
  </si>
  <si>
    <t xml:space="preserve">Благоустройство элемента благоустройства (сквер 38-120-02)
(спортивное оборудование: теннисные столы 2 шт.; объект спортивного назначения, набивная дорожка – 495,6 кв.м., завершающие работы, предусмотренные проектом)
</t>
  </si>
  <si>
    <t>Установка элемента благоустройства (шлагбаум), (сквер 38-120-15) по адресу: Приморское шоссе, восточнее д. 444</t>
  </si>
  <si>
    <t xml:space="preserve">Посадка деревьев и кустарников, скверы 38-120- (01-16): 18 шт.
- ели –5 шт.;
- сосна – 5 шт.; 
- береза – 7 шт.;
- ольха – 1 шт.
</t>
  </si>
  <si>
    <t xml:space="preserve">Проведение паспортизации территории зеленых насаждений общего пользования местного значения на территории муниципального образования (скверы 38-120-6; 38-120-12; 38-120-14; 38-120-16)                           </t>
  </si>
  <si>
    <t>Сопровождение аналитической системы gis bis</t>
  </si>
  <si>
    <t>Техническое обслуживание детского и спортивного оборудования на территории ВМО поселок Репино.</t>
  </si>
  <si>
    <t>Благоустройство элемента благоустройства – детская площадка по адресу: ул. Привокзальная, д. 14</t>
  </si>
  <si>
    <t>Благоустройство элемента благоустройства – детская площадка по адресу: Приморское шоссе, д. 423, корп. 1 и 2</t>
  </si>
  <si>
    <t xml:space="preserve">Размещение уличной мебели (скамеек), содержание (ремонт и окраска) уличной мебели, информационных стендов, урн, ремонт флагштока; </t>
  </si>
  <si>
    <t xml:space="preserve">Благоустройство элемента благоустройства (установка цветочной клумбы) на внутриквартальной территории: 
- ул. Железнодорожная, д.16, д.2 – 5 шт., 
- ул. Привокзальная, д. 14 – 4 шт.
Вазон для цветов на столб
- ул. Песочная, д. 10 – 1 шт </t>
  </si>
  <si>
    <t>Благоустройство элемента благоустройства (сквер 38-120-02) – зимняя деревянная горкам доставка, монтаж, демонтаж, транспортировка, хранение.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</si>
  <si>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</si>
  <si>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покрытий, расположенных на внутриквартальных территориях: 
-Приморское шоссе, д. 423 (бордюрный камень) 10 пгм</t>
  </si>
  <si>
    <t>Проведение санитарных рубок (в т.ч. удаление аварийных, больных деревьев и кустарников) на внутриквартальных территориях</t>
  </si>
  <si>
    <t>Выполнение проектных работ и разработка проекта, в том числе:
- площадка по адресу: ул. Репина – 750 м2;
- проект на установку объекта благоустройства (шлагбаум) (сквер 38-120-15);
- комплексное благоустройство территории (сквер 38-120-2), S=12700 м2.</t>
  </si>
  <si>
    <t>Ремонт покрытий на неразграниченной территории ВМО поселок Репино</t>
  </si>
  <si>
    <t>Установка искусственных неровностей при въезде на внутриквартальную территорию по адресу: Приморское шоссе, д. 423, корп. 1 и 2 (лежачий полицейский) – 1 шт.</t>
  </si>
  <si>
    <t xml:space="preserve">«Организация и проведение местных и участие в организации и проведении городских праздничных и иных зрелищных мероприятий 
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годов»
</t>
  </si>
  <si>
    <t>Участие в организации и проведении праздничных мероприятий, посвященных 78-й годовщине со Дня Победы в Великой Отечественной войне</t>
  </si>
  <si>
    <t>Участие в организации и проведении мероприятий, посвященных Дню памяти и скорби (экскурсия)</t>
  </si>
  <si>
    <t>Участие в организации и проведении мероприятий, посвященных Дню начала блокады Ленинграда (экскурсия)</t>
  </si>
  <si>
    <t>Участие в организации и проведении мероприятий к Дню пожилого человека (экскурсия) включая День учителя</t>
  </si>
  <si>
    <t xml:space="preserve">Участие в организации и проведении мероприятий к Международному Дню инвалидов </t>
  </si>
  <si>
    <t>"Участие органов местного самоуправления внутригородского муниципального образования города федерального значения 
Санкт-Петербурга поселок Репино в деятельности по профилактике правонарушений в Санкт-Петербурге в формах и порядке, установленных законодательством Санкт-Петербурга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годову"</t>
  </si>
  <si>
    <t>Издание и распространение среди населения ВМО (путем помещения в почтовые ящики) листовок и брошюр, направленных на профилактику правонарушений (50 шт.*276,67 руб.= 13,8 тыс. руб.)</t>
  </si>
  <si>
    <t>"Участие органов местного самоуправления внутригородского муниципального образования города федерального значения Санкт-Петербурга поселок Репино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годов"</t>
  </si>
  <si>
    <t>Издание и распространение среди населения ВМО (путем помещения в почтовые ящики) буклетов, направленных на профилактику дорожно-транспортного травматизма и соблюдение правил дорожного движения
(100 шт.*136,67= 13,7 тыс. руб.)</t>
  </si>
  <si>
    <t xml:space="preserve">Организация и проведение обучающих тематических мероприятий для детей и подростков </t>
  </si>
  <si>
    <t>"Участие органов местного самоуправления внутригородского муниципального образования города федерального значения Санкт-Петербурга поселок Репино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годов"</t>
  </si>
  <si>
    <t>Предоставление субъектам профилактики возможности размещения 
в муниципальном бюллетене «Вестник Муниципального Совета МО поселок Репино» и на официальном сайте органов местного самоуправления внутригородского муниципального образования города федерального значения Санкт-Петербурга поселок Репино материалов, направленных на профилактику незаконного потребления наркотиков и наркомании</t>
  </si>
  <si>
    <t>Обследование жилищно-бытовых условий опекаемых несовершеннолетних с целью выявления фактов употребления наркотиков членами семьи</t>
  </si>
  <si>
    <t>Публикация статей в муниципальном бюллетене «Вестник Муниципального Совета МО поселок Репино» по профилактике нарокмании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</si>
  <si>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профилактику наркомании. 
(50 шт.*276,67 руб. = 13,8 тыс. руб.)
</t>
  </si>
  <si>
    <t>Организация и проведение мероприятия по футболу «Репино за ЗОЖ»</t>
  </si>
  <si>
    <t>"Содействие в сборе и обмене информацией в области защиты населения и территорий от ЧС, проведение подготовки и обучения неработающего населения способам защиты и действия в ЧС,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годов"</t>
  </si>
  <si>
    <t>Разработка методических рекомендаций по оснащению УКП ГОЧС по подготовке неработающего населения в области безопасности жизнедеятельности на 2023 год и плановый период 2024 и 2025 годов 202 год</t>
  </si>
  <si>
    <t xml:space="preserve">«Укрепление общественного здоровья жителей внутригородского муниципального образования города федерального значения Санкт-Петербурга поселок Репино и привлечения населения муниципального образования к регулярным занятиям физической культурой и спортом на очередной 2023 год и плановый период 2024 и 2025 годов»
</t>
  </si>
  <si>
    <t>Организация и проведение группы здоровья (скандинавская ходьба, дыхательная гимнастика, суставная гимнастика, атлетическая гимнастика, растяжка)</t>
  </si>
  <si>
    <t>В рамках бюджета МКУ «Молодежный центр «Репино»</t>
  </si>
  <si>
    <t>Физкультурно-оздоровительные занятия по футболу для детей и подростков</t>
  </si>
  <si>
    <t>Организация и проведение спортивно-оздоровительных мероприятий среди населения МО: спортивный праздник для жителей МО «Весёлые старты!»</t>
  </si>
  <si>
    <t>Размещение тематической информации по вопросам укрепления общественного здоровья, формирования системы мотивации граждан к здоровому образу жизни и отказу от вредных привычек населения муниципального образования в газете «Муниципальный вестник поселка Репино» и на официальном сайте муниципального образования.</t>
  </si>
  <si>
    <t>Участие в мероприятиях по вопросам укрепления общественного здоровья, формирования системы мотивации граждан к здоровому образу жизни и отказу от вредных привычек населения муниципального образования ВМО пос. Репино, организуемых федеральными органами исполнительной власти, а также ИОГВ Санкт-Петербурга</t>
  </si>
  <si>
    <t xml:space="preserve">Организация и проведение мероприятия по футболу «Репино за ЗОЖ»
</t>
  </si>
  <si>
    <t xml:space="preserve">Спортивное мероприятие по волейболу «Спортивное долголетие» </t>
  </si>
  <si>
    <t xml:space="preserve">«Осуществление защиты прав потребителей и содействию развития малого бизнеса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годов»
</t>
  </si>
  <si>
    <t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повышение правовой грамотности населения в сфере защиты прав потребителей. (50 шт.*146,67 руб. = 7,3 тыс. руб.)</t>
  </si>
  <si>
    <t xml:space="preserve">«Участие органов местного самоуправления внутригородского муниципального образования города федерального значения Санкт-Петербурга поселок Репино в мероприятиях по охране окружающей среды на территории внутригородского муниципального образования города федерального значения Санкт-Петербурга поселок Репино,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годов» 
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</si>
  <si>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листовок, буклетов и(или) брошюр, направленных на экологическое просвещение граждан (50 шт.*146,67 руб.= 7,3 тыс. руб.)
</t>
  </si>
  <si>
    <t>"Текущий ремонт и содержание дорог, расположенных в пределах границ внутригородского муниципального образования города федерального значения Санкт-Петербурга поселок Репино, в соответствии с перечнем, утвержденным Правительством Санкт-Петербурга на очередной 2023 год и плановый период 2024 и 2025 годов"</t>
  </si>
  <si>
    <t>ВСЕГО В 2023 ГОДУ:</t>
  </si>
  <si>
    <t>Содержание дорог, расположенных в границах внутригородского муниципального образования города федерального значения Санкт-Петербурга поселок Репино – 90 895 кв. м., включающее:
1) зимнюю и летнюю уборку дорог, 
в том числе обеспечение содержания искусственных дорожных сооружений в части,  касающейся выполнения работ по очистке, механизированной  очистке, обеспыливанию, механизированной  снегоочистке, расчистке от снежных заносов, борьбе с зимней скользкостью, погрузке и вывозу снега, распределению противогололёдных  материалов, очистке от снега и льда, борьбе с наледями, выполняемых на искусственных дорожных сооружениях, в соответствии с адресными перечнями дорог, а также  адресными  перечнями  искусственных  дорожных  сооружений, подлежащих  содержанию.
2) ремонт дорог с а/б покрытием картами, очистку, восстановление геометрии канав, ремонт дорог с неусовершенствованным покрытием, прочие работы по содержанию дорог, предусмотренные Приказом Минтранса № 402 от 16 ноября 2012 года «Об утверждении Классификации работ по капитальному ремонту, ремонту и содержанию автомобильных дорог».</t>
  </si>
  <si>
    <t>"Участие органов местного самоуправления внутригородского муниципального образования города федерального значения Санкт-Петербурга поселок Репино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
Санкт-Петербурга поселок Репино на очередной 2023 год и плановый период 2024 и 2025 годов"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</si>
  <si>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профилактику терроризма и экстремизма (70 шт.*133,3,0 руб.= 9333,1 руб.; 70 шт.*133,3,0 руб.= 9333,1 руб.)
</t>
  </si>
  <si>
    <t xml:space="preserve">«Участие органов местного самоуправления внутригородского муниципального образования города федерального значения Санкт-Петербурга поселок Репино в создании условий для реализации мер, направленных на укрепление межнациональных отношений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поселок Репино, социальную и культурную адаптацию мигрантов, профилактику межнациональных (межэтнических) конфликтов на территории внутригородского муниципального образования города федерального значения Санкт-Петербурга поселок Репино на очередной 2023 год и плановый период 2024 и 2025 годов» 
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</si>
  <si>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профилактику межнациональных (межэтнических) конфликтов (50 шт.*146,67 руб.= 7,3 тыс. руб.)
</t>
  </si>
  <si>
    <t xml:space="preserve">Издание и распространение среди населения внутригородского муниципального образования Санкт-Петербурга поселок Репино 
памяток, листовок или брошюр, посвященных способам защиты и действиям в чрезвычайных ситуациях (100 шт.*235,00 руб. = 23,5 тыс. руб.; 100 шт.*136,67 тыс. руб. = 13,6 тыс. руб.)
</t>
  </si>
  <si>
    <t>Поэтапная оплата работ в соответствии с условиями заключенных государственных контрактов</t>
  </si>
  <si>
    <t>Экономия при проведении электронных процедур для заключения контракта</t>
  </si>
  <si>
    <t xml:space="preserve">Исполнение контракта в 3 квартале </t>
  </si>
  <si>
    <t xml:space="preserve">Исполнение контракта в 4 квартале </t>
  </si>
  <si>
    <t xml:space="preserve">Исполнение контракта в 3-4 квартале </t>
  </si>
  <si>
    <t>Сезонность заключения контракта</t>
  </si>
  <si>
    <t>Оплата работ в соответствии с условиями заключенных государственных контрактов</t>
  </si>
  <si>
    <t>Экономия при заключении контракта</t>
  </si>
  <si>
    <t>Благоустройство элемента благоустройства - зимняя деревянная горка (приобретение, доставка, монтаж, демонтаж, транспортировка, хранение).</t>
  </si>
  <si>
    <t xml:space="preserve">           от 14.07.2023 № 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</si>
</sst>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  <numFmt numFmtId="180" formatCode="[$-FC19]d\ mmmm\ yyyy\ &quot;г.&quot;"/>
    <numFmt numFmtId="181" formatCode="#,##0.000"/>
    <numFmt numFmtId="182" formatCode="[&lt;=9999999]###\-####;\(###\)\ ###\-####"/>
    <numFmt numFmtId="183" formatCode="#,##0.00;[Red]#,##0.00"/>
    <numFmt numFmtId="184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distributed"/>
    </xf>
    <xf numFmtId="0" fontId="0" fillId="0" borderId="0" xfId="0" applyFill="1" applyAlignment="1">
      <alignment/>
    </xf>
    <xf numFmtId="0" fontId="57" fillId="0" borderId="11" xfId="0" applyFont="1" applyFill="1" applyBorder="1" applyAlignment="1">
      <alignment vertical="distributed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distributed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distributed"/>
    </xf>
    <xf numFmtId="0" fontId="2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distributed" wrapText="1"/>
    </xf>
    <xf numFmtId="0" fontId="57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57" fillId="0" borderId="0" xfId="0" applyNumberFormat="1" applyFont="1" applyAlignment="1">
      <alignment/>
    </xf>
    <xf numFmtId="0" fontId="0" fillId="0" borderId="0" xfId="0" applyAlignment="1">
      <alignment/>
    </xf>
    <xf numFmtId="2" fontId="57" fillId="0" borderId="12" xfId="0" applyNumberFormat="1" applyFont="1" applyFill="1" applyBorder="1" applyAlignment="1">
      <alignment horizontal="center" vertical="center"/>
    </xf>
    <xf numFmtId="9" fontId="57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distributed"/>
    </xf>
    <xf numFmtId="0" fontId="63" fillId="0" borderId="13" xfId="0" applyFont="1" applyFill="1" applyBorder="1" applyAlignment="1">
      <alignment horizontal="left" vertical="distributed"/>
    </xf>
    <xf numFmtId="2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 horizontal="center" vertical="center"/>
    </xf>
    <xf numFmtId="9" fontId="57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vertical="distributed"/>
    </xf>
    <xf numFmtId="2" fontId="64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 vertical="distributed"/>
    </xf>
    <xf numFmtId="0" fontId="63" fillId="0" borderId="11" xfId="0" applyFont="1" applyFill="1" applyBorder="1" applyAlignment="1">
      <alignment horizontal="left" vertical="distributed"/>
    </xf>
    <xf numFmtId="0" fontId="63" fillId="0" borderId="14" xfId="0" applyFont="1" applyFill="1" applyBorder="1" applyAlignment="1">
      <alignment horizontal="left" vertical="distributed"/>
    </xf>
    <xf numFmtId="0" fontId="57" fillId="0" borderId="1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left" vertical="distributed"/>
    </xf>
    <xf numFmtId="0" fontId="61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61" fillId="0" borderId="11" xfId="0" applyNumberFormat="1" applyFont="1" applyFill="1" applyBorder="1" applyAlignment="1">
      <alignment horizontal="center" vertical="center" wrapText="1"/>
    </xf>
    <xf numFmtId="9" fontId="61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distributed"/>
    </xf>
    <xf numFmtId="2" fontId="64" fillId="0" borderId="15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top" wrapText="1"/>
    </xf>
    <xf numFmtId="4" fontId="57" fillId="0" borderId="11" xfId="0" applyNumberFormat="1" applyFont="1" applyFill="1" applyBorder="1" applyAlignment="1">
      <alignment horizontal="center" vertical="center"/>
    </xf>
    <xf numFmtId="4" fontId="64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distributed"/>
    </xf>
    <xf numFmtId="49" fontId="57" fillId="0" borderId="0" xfId="0" applyNumberFormat="1" applyFont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justify" vertical="center" wrapText="1"/>
    </xf>
    <xf numFmtId="0" fontId="57" fillId="0" borderId="18" xfId="0" applyFont="1" applyFill="1" applyBorder="1" applyAlignment="1">
      <alignment horizontal="justify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9" fontId="64" fillId="0" borderId="11" xfId="0" applyNumberFormat="1" applyFont="1" applyFill="1" applyBorder="1" applyAlignment="1">
      <alignment horizontal="center"/>
    </xf>
    <xf numFmtId="2" fontId="60" fillId="0" borderId="11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9" fontId="6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2" fontId="62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60" fillId="0" borderId="11" xfId="0" applyFont="1" applyFill="1" applyBorder="1" applyAlignment="1">
      <alignment horizontal="left" vertical="center" wrapText="1"/>
    </xf>
    <xf numFmtId="177" fontId="64" fillId="0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distributed"/>
    </xf>
    <xf numFmtId="0" fontId="62" fillId="0" borderId="23" xfId="0" applyFont="1" applyFill="1" applyBorder="1" applyAlignment="1">
      <alignment horizontal="center" vertical="distributed"/>
    </xf>
    <xf numFmtId="0" fontId="62" fillId="0" borderId="12" xfId="0" applyFont="1" applyFill="1" applyBorder="1" applyAlignment="1">
      <alignment horizontal="center" vertical="distributed"/>
    </xf>
    <xf numFmtId="0" fontId="62" fillId="0" borderId="11" xfId="0" applyFont="1" applyFill="1" applyBorder="1" applyAlignment="1">
      <alignment horizontal="center" vertical="distributed"/>
    </xf>
    <xf numFmtId="0" fontId="59" fillId="0" borderId="17" xfId="0" applyFont="1" applyFill="1" applyBorder="1" applyAlignment="1">
      <alignment horizontal="center" vertical="top" wrapText="1"/>
    </xf>
    <xf numFmtId="0" fontId="59" fillId="0" borderId="24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distributed"/>
    </xf>
    <xf numFmtId="0" fontId="7" fillId="0" borderId="24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 vertical="distributed"/>
    </xf>
    <xf numFmtId="0" fontId="60" fillId="0" borderId="17" xfId="0" applyFont="1" applyFill="1" applyBorder="1" applyAlignment="1">
      <alignment horizontal="center" vertical="distributed"/>
    </xf>
    <xf numFmtId="0" fontId="60" fillId="0" borderId="24" xfId="0" applyFont="1" applyFill="1" applyBorder="1" applyAlignment="1">
      <alignment horizontal="center" vertical="distributed"/>
    </xf>
    <xf numFmtId="0" fontId="60" fillId="0" borderId="13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9" fillId="0" borderId="25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L45" sqref="L45"/>
    </sheetView>
  </sheetViews>
  <sheetFormatPr defaultColWidth="9.140625" defaultRowHeight="15"/>
  <cols>
    <col min="1" max="1" width="4.7109375" style="0" customWidth="1"/>
    <col min="2" max="2" width="73.28125" style="0" customWidth="1"/>
    <col min="3" max="3" width="10.28125" style="0" customWidth="1"/>
    <col min="4" max="4" width="9.28125" style="0" customWidth="1"/>
    <col min="5" max="5" width="11.28125" style="0" customWidth="1"/>
    <col min="6" max="6" width="10.57421875" style="0" customWidth="1"/>
    <col min="7" max="7" width="12.00390625" style="0" customWidth="1"/>
    <col min="8" max="8" width="12.140625" style="0" customWidth="1"/>
    <col min="9" max="9" width="14.140625" style="0" customWidth="1"/>
    <col min="11" max="11" width="10.00390625" style="0" customWidth="1"/>
  </cols>
  <sheetData>
    <row r="1" spans="8:9" ht="15">
      <c r="H1" s="81" t="s">
        <v>66</v>
      </c>
      <c r="I1" s="81"/>
    </row>
    <row r="2" spans="6:9" ht="15" customHeight="1">
      <c r="F2" s="82" t="s">
        <v>64</v>
      </c>
      <c r="G2" s="82"/>
      <c r="H2" s="82"/>
      <c r="I2" s="82"/>
    </row>
    <row r="3" spans="3:9" ht="15" customHeight="1">
      <c r="C3" s="82" t="s">
        <v>65</v>
      </c>
      <c r="D3" s="82"/>
      <c r="E3" s="82"/>
      <c r="F3" s="82"/>
      <c r="G3" s="82"/>
      <c r="H3" s="82"/>
      <c r="I3" s="82"/>
    </row>
    <row r="4" spans="6:9" ht="15" customHeight="1">
      <c r="F4" s="58"/>
      <c r="G4" s="58"/>
      <c r="H4" s="82" t="s">
        <v>148</v>
      </c>
      <c r="I4" s="82"/>
    </row>
    <row r="5" spans="6:9" ht="15" customHeight="1">
      <c r="F5" s="58"/>
      <c r="G5" s="58"/>
      <c r="H5" s="23"/>
      <c r="I5" s="23"/>
    </row>
    <row r="6" spans="1:9" ht="18.75" customHeight="1">
      <c r="A6" s="1"/>
      <c r="B6" s="1"/>
      <c r="C6" s="1"/>
      <c r="E6" s="23"/>
      <c r="F6" s="24"/>
      <c r="G6" s="24"/>
      <c r="H6" s="24"/>
      <c r="I6" s="24"/>
    </row>
    <row r="7" spans="1:9" ht="20.25">
      <c r="A7" s="83" t="s">
        <v>0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84" t="s">
        <v>77</v>
      </c>
      <c r="B8" s="84"/>
      <c r="C8" s="84"/>
      <c r="D8" s="84"/>
      <c r="E8" s="84"/>
      <c r="F8" s="84"/>
      <c r="G8" s="84"/>
      <c r="H8" s="84"/>
      <c r="I8" s="84"/>
    </row>
    <row r="9" spans="1:9" ht="12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0.25" customHeight="1" hidden="1">
      <c r="A10" s="2"/>
      <c r="B10" s="2"/>
      <c r="C10" s="2"/>
      <c r="D10" s="2"/>
      <c r="E10" s="2"/>
      <c r="F10" s="2"/>
      <c r="G10" s="2"/>
      <c r="H10" s="2"/>
      <c r="I10" s="2"/>
    </row>
    <row r="11" spans="1:9" ht="18" customHeight="1" hidden="1">
      <c r="A11" s="2"/>
      <c r="B11" s="2"/>
      <c r="C11" s="3"/>
      <c r="D11" s="3"/>
      <c r="E11" s="3"/>
      <c r="F11" s="3"/>
      <c r="G11" s="3"/>
      <c r="H11" s="3"/>
      <c r="I11" s="2"/>
    </row>
    <row r="12" spans="1:9" s="5" customFormat="1" ht="15">
      <c r="A12" s="85" t="s">
        <v>1</v>
      </c>
      <c r="B12" s="86"/>
      <c r="C12" s="91" t="s">
        <v>2</v>
      </c>
      <c r="D12" s="92"/>
      <c r="E12" s="93" t="s">
        <v>5</v>
      </c>
      <c r="F12" s="93"/>
      <c r="G12" s="93"/>
      <c r="H12" s="93"/>
      <c r="I12" s="94" t="s">
        <v>10</v>
      </c>
    </row>
    <row r="13" spans="1:9" s="5" customFormat="1" ht="15">
      <c r="A13" s="87"/>
      <c r="B13" s="88"/>
      <c r="C13" s="97" t="s">
        <v>3</v>
      </c>
      <c r="D13" s="97" t="s">
        <v>4</v>
      </c>
      <c r="E13" s="97" t="s">
        <v>6</v>
      </c>
      <c r="F13" s="97" t="s">
        <v>7</v>
      </c>
      <c r="G13" s="93" t="s">
        <v>8</v>
      </c>
      <c r="H13" s="93"/>
      <c r="I13" s="95"/>
    </row>
    <row r="14" spans="1:9" s="5" customFormat="1" ht="27.75" customHeight="1">
      <c r="A14" s="89"/>
      <c r="B14" s="90"/>
      <c r="C14" s="97"/>
      <c r="D14" s="97"/>
      <c r="E14" s="97"/>
      <c r="F14" s="97"/>
      <c r="G14" s="28" t="s">
        <v>12</v>
      </c>
      <c r="H14" s="28" t="s">
        <v>9</v>
      </c>
      <c r="I14" s="96"/>
    </row>
    <row r="15" spans="1:9" s="5" customFormat="1" ht="37.5" customHeight="1">
      <c r="A15" s="98" t="s">
        <v>78</v>
      </c>
      <c r="B15" s="99"/>
      <c r="C15" s="99"/>
      <c r="D15" s="99"/>
      <c r="E15" s="99"/>
      <c r="F15" s="99"/>
      <c r="G15" s="99"/>
      <c r="H15" s="99"/>
      <c r="I15" s="100"/>
    </row>
    <row r="16" spans="1:11" s="5" customFormat="1" ht="35.25" customHeight="1">
      <c r="A16" s="101" t="s">
        <v>79</v>
      </c>
      <c r="B16" s="102"/>
      <c r="C16" s="102"/>
      <c r="D16" s="102"/>
      <c r="E16" s="102"/>
      <c r="F16" s="102"/>
      <c r="G16" s="102"/>
      <c r="H16" s="102"/>
      <c r="I16" s="103"/>
      <c r="K16" s="19"/>
    </row>
    <row r="17" spans="1:9" s="5" customFormat="1" ht="81" customHeight="1">
      <c r="A17" s="9">
        <v>1</v>
      </c>
      <c r="B17" s="8" t="s">
        <v>80</v>
      </c>
      <c r="C17" s="39" t="s">
        <v>13</v>
      </c>
      <c r="D17" s="10" t="s">
        <v>11</v>
      </c>
      <c r="E17" s="45">
        <v>1971.7</v>
      </c>
      <c r="F17" s="45">
        <v>0</v>
      </c>
      <c r="G17" s="7">
        <f>E17-F17</f>
        <v>1971.7</v>
      </c>
      <c r="H17" s="11">
        <f>F17/E17</f>
        <v>0</v>
      </c>
      <c r="I17" s="68" t="s">
        <v>145</v>
      </c>
    </row>
    <row r="18" spans="1:9" s="5" customFormat="1" ht="96" customHeight="1">
      <c r="A18" s="10">
        <v>2</v>
      </c>
      <c r="B18" s="8" t="s">
        <v>81</v>
      </c>
      <c r="C18" s="39" t="s">
        <v>13</v>
      </c>
      <c r="D18" s="10" t="s">
        <v>11</v>
      </c>
      <c r="E18" s="45">
        <v>1317.1</v>
      </c>
      <c r="F18" s="45">
        <v>0</v>
      </c>
      <c r="G18" s="7">
        <f>E18-F18</f>
        <v>1317.1</v>
      </c>
      <c r="H18" s="11">
        <f>F18/E18</f>
        <v>0</v>
      </c>
      <c r="I18" s="68" t="s">
        <v>145</v>
      </c>
    </row>
    <row r="19" spans="1:9" s="5" customFormat="1" ht="224.25" customHeight="1">
      <c r="A19" s="10">
        <v>3</v>
      </c>
      <c r="B19" s="8" t="s">
        <v>55</v>
      </c>
      <c r="C19" s="39" t="s">
        <v>13</v>
      </c>
      <c r="D19" s="10" t="s">
        <v>11</v>
      </c>
      <c r="E19" s="45">
        <v>2627.5</v>
      </c>
      <c r="F19" s="45">
        <v>826.8</v>
      </c>
      <c r="G19" s="7">
        <f>E19-F19</f>
        <v>1800.7</v>
      </c>
      <c r="H19" s="11">
        <f>F19/E19</f>
        <v>0.3146717411988582</v>
      </c>
      <c r="I19" s="68" t="s">
        <v>139</v>
      </c>
    </row>
    <row r="20" spans="1:9" s="5" customFormat="1" ht="86.25" customHeight="1">
      <c r="A20" s="10">
        <v>4</v>
      </c>
      <c r="B20" s="8" t="s">
        <v>82</v>
      </c>
      <c r="C20" s="39" t="s">
        <v>13</v>
      </c>
      <c r="D20" s="10" t="s">
        <v>11</v>
      </c>
      <c r="E20" s="45">
        <v>3200</v>
      </c>
      <c r="F20" s="45">
        <v>54.6</v>
      </c>
      <c r="G20" s="7">
        <f>E20-F20</f>
        <v>3145.4</v>
      </c>
      <c r="H20" s="11">
        <f>F20/E20</f>
        <v>0.0170625</v>
      </c>
      <c r="I20" s="68" t="s">
        <v>145</v>
      </c>
    </row>
    <row r="21" spans="1:9" s="5" customFormat="1" ht="42" customHeight="1">
      <c r="A21" s="10">
        <v>5</v>
      </c>
      <c r="B21" s="8" t="s">
        <v>83</v>
      </c>
      <c r="C21" s="39" t="s">
        <v>13</v>
      </c>
      <c r="D21" s="10" t="s">
        <v>11</v>
      </c>
      <c r="E21" s="45">
        <v>50</v>
      </c>
      <c r="F21" s="45">
        <v>0</v>
      </c>
      <c r="G21" s="7">
        <f>E21-F21</f>
        <v>50</v>
      </c>
      <c r="H21" s="11">
        <f>F21/E21</f>
        <v>0</v>
      </c>
      <c r="I21" s="68" t="s">
        <v>144</v>
      </c>
    </row>
    <row r="22" spans="1:11" s="5" customFormat="1" ht="33.75" customHeight="1">
      <c r="A22" s="104" t="s">
        <v>52</v>
      </c>
      <c r="B22" s="105"/>
      <c r="C22" s="105"/>
      <c r="D22" s="105"/>
      <c r="E22" s="105"/>
      <c r="F22" s="105"/>
      <c r="G22" s="105"/>
      <c r="H22" s="105"/>
      <c r="I22" s="106"/>
      <c r="K22" s="19"/>
    </row>
    <row r="23" spans="1:9" s="5" customFormat="1" ht="87" customHeight="1">
      <c r="A23" s="10">
        <v>6</v>
      </c>
      <c r="B23" s="12" t="s">
        <v>69</v>
      </c>
      <c r="C23" s="39" t="s">
        <v>13</v>
      </c>
      <c r="D23" s="10" t="s">
        <v>11</v>
      </c>
      <c r="E23" s="45">
        <v>100</v>
      </c>
      <c r="F23" s="45">
        <v>1</v>
      </c>
      <c r="G23" s="7">
        <f>E23-F23</f>
        <v>99</v>
      </c>
      <c r="H23" s="11">
        <f>F23/E23</f>
        <v>0.01</v>
      </c>
      <c r="I23" s="68" t="s">
        <v>145</v>
      </c>
    </row>
    <row r="24" spans="1:9" s="5" customFormat="1" ht="77.25" customHeight="1">
      <c r="A24" s="10">
        <v>7</v>
      </c>
      <c r="B24" s="8" t="s">
        <v>84</v>
      </c>
      <c r="C24" s="39" t="s">
        <v>13</v>
      </c>
      <c r="D24" s="10" t="s">
        <v>11</v>
      </c>
      <c r="E24" s="45">
        <v>100</v>
      </c>
      <c r="F24" s="45">
        <v>1</v>
      </c>
      <c r="G24" s="7">
        <f>E24-F24</f>
        <v>99</v>
      </c>
      <c r="H24" s="11">
        <f>F24/E24</f>
        <v>0.01</v>
      </c>
      <c r="I24" s="68" t="s">
        <v>145</v>
      </c>
    </row>
    <row r="25" spans="1:9" s="5" customFormat="1" ht="46.5" customHeight="1">
      <c r="A25" s="104" t="s">
        <v>70</v>
      </c>
      <c r="B25" s="105"/>
      <c r="C25" s="105"/>
      <c r="D25" s="105"/>
      <c r="E25" s="105"/>
      <c r="F25" s="105"/>
      <c r="G25" s="105"/>
      <c r="H25" s="105"/>
      <c r="I25" s="106"/>
    </row>
    <row r="26" spans="1:9" s="5" customFormat="1" ht="47.25" customHeight="1">
      <c r="A26" s="10">
        <v>8</v>
      </c>
      <c r="B26" s="8" t="s">
        <v>85</v>
      </c>
      <c r="C26" s="39" t="s">
        <v>13</v>
      </c>
      <c r="D26" s="10" t="s">
        <v>11</v>
      </c>
      <c r="E26" s="45">
        <v>183</v>
      </c>
      <c r="F26" s="45">
        <v>0</v>
      </c>
      <c r="G26" s="7">
        <f>E26-F26</f>
        <v>183</v>
      </c>
      <c r="H26" s="11">
        <f>F26/E26</f>
        <v>0</v>
      </c>
      <c r="I26" s="68" t="s">
        <v>143</v>
      </c>
    </row>
    <row r="27" spans="1:9" s="5" customFormat="1" ht="117" customHeight="1">
      <c r="A27" s="10">
        <v>9</v>
      </c>
      <c r="B27" s="8" t="s">
        <v>86</v>
      </c>
      <c r="C27" s="39" t="s">
        <v>13</v>
      </c>
      <c r="D27" s="10" t="s">
        <v>11</v>
      </c>
      <c r="E27" s="45">
        <v>120</v>
      </c>
      <c r="F27" s="45">
        <v>50</v>
      </c>
      <c r="G27" s="7">
        <f>E27-F27</f>
        <v>70</v>
      </c>
      <c r="H27" s="11">
        <f>F27/E27</f>
        <v>0.4166666666666667</v>
      </c>
      <c r="I27" s="68" t="s">
        <v>139</v>
      </c>
    </row>
    <row r="28" spans="1:11" s="5" customFormat="1" ht="33" customHeight="1">
      <c r="A28" s="107" t="s">
        <v>53</v>
      </c>
      <c r="B28" s="108"/>
      <c r="C28" s="108"/>
      <c r="D28" s="108"/>
      <c r="E28" s="108"/>
      <c r="F28" s="108"/>
      <c r="G28" s="108"/>
      <c r="H28" s="108"/>
      <c r="I28" s="109"/>
      <c r="K28" s="19"/>
    </row>
    <row r="29" spans="1:9" s="5" customFormat="1" ht="108.75" customHeight="1">
      <c r="A29" s="10">
        <v>10</v>
      </c>
      <c r="B29" s="13" t="s">
        <v>71</v>
      </c>
      <c r="C29" s="39" t="s">
        <v>13</v>
      </c>
      <c r="D29" s="10" t="s">
        <v>11</v>
      </c>
      <c r="E29" s="45">
        <v>3500</v>
      </c>
      <c r="F29" s="45">
        <v>1906.3</v>
      </c>
      <c r="G29" s="7">
        <f>E29-F29</f>
        <v>1593.7</v>
      </c>
      <c r="H29" s="32">
        <v>0</v>
      </c>
      <c r="I29" s="68" t="s">
        <v>139</v>
      </c>
    </row>
    <row r="30" spans="1:11" s="5" customFormat="1" ht="33.75" customHeight="1">
      <c r="A30" s="101" t="s">
        <v>72</v>
      </c>
      <c r="B30" s="102"/>
      <c r="C30" s="102"/>
      <c r="D30" s="102"/>
      <c r="E30" s="102"/>
      <c r="F30" s="102"/>
      <c r="G30" s="102"/>
      <c r="H30" s="102"/>
      <c r="I30" s="103"/>
      <c r="K30" s="19"/>
    </row>
    <row r="31" spans="1:9" s="5" customFormat="1" ht="93" customHeight="1">
      <c r="A31" s="10">
        <v>10</v>
      </c>
      <c r="B31" s="8" t="s">
        <v>73</v>
      </c>
      <c r="C31" s="39" t="s">
        <v>13</v>
      </c>
      <c r="D31" s="10" t="s">
        <v>11</v>
      </c>
      <c r="E31" s="45">
        <v>175.6</v>
      </c>
      <c r="F31" s="45">
        <v>115.6</v>
      </c>
      <c r="G31" s="7">
        <f>E31-F31</f>
        <v>60</v>
      </c>
      <c r="H31" s="11">
        <v>1</v>
      </c>
      <c r="I31" s="68" t="s">
        <v>139</v>
      </c>
    </row>
    <row r="32" spans="1:9" s="5" customFormat="1" ht="48" customHeight="1">
      <c r="A32" s="10">
        <v>11</v>
      </c>
      <c r="B32" s="8" t="s">
        <v>87</v>
      </c>
      <c r="C32" s="39" t="s">
        <v>13</v>
      </c>
      <c r="D32" s="10" t="s">
        <v>11</v>
      </c>
      <c r="E32" s="45">
        <v>243</v>
      </c>
      <c r="F32" s="45">
        <v>0</v>
      </c>
      <c r="G32" s="7">
        <f>E32-F32</f>
        <v>243</v>
      </c>
      <c r="H32" s="11">
        <f>F32/E32</f>
        <v>0</v>
      </c>
      <c r="I32" s="68" t="s">
        <v>141</v>
      </c>
    </row>
    <row r="33" spans="1:9" s="5" customFormat="1" ht="38.25" customHeight="1">
      <c r="A33" s="10">
        <v>12</v>
      </c>
      <c r="B33" s="8" t="s">
        <v>88</v>
      </c>
      <c r="C33" s="39" t="s">
        <v>13</v>
      </c>
      <c r="D33" s="10" t="s">
        <v>11</v>
      </c>
      <c r="E33" s="45">
        <v>1176.2</v>
      </c>
      <c r="F33" s="45">
        <v>0</v>
      </c>
      <c r="G33" s="7">
        <f>E33-F33</f>
        <v>1176.2</v>
      </c>
      <c r="H33" s="11">
        <v>1</v>
      </c>
      <c r="I33" s="68" t="s">
        <v>144</v>
      </c>
    </row>
    <row r="34" spans="1:9" s="5" customFormat="1" ht="90" customHeight="1">
      <c r="A34" s="10">
        <v>13</v>
      </c>
      <c r="B34" s="8" t="s">
        <v>89</v>
      </c>
      <c r="C34" s="39" t="s">
        <v>13</v>
      </c>
      <c r="D34" s="10" t="s">
        <v>11</v>
      </c>
      <c r="E34" s="45">
        <v>6709.2</v>
      </c>
      <c r="F34" s="45">
        <v>29</v>
      </c>
      <c r="G34" s="7">
        <f>E34-F34</f>
        <v>6680.2</v>
      </c>
      <c r="H34" s="11">
        <v>1</v>
      </c>
      <c r="I34" s="68" t="s">
        <v>145</v>
      </c>
    </row>
    <row r="35" spans="1:11" s="5" customFormat="1" ht="66.75" customHeight="1">
      <c r="A35" s="101" t="s">
        <v>51</v>
      </c>
      <c r="B35" s="102"/>
      <c r="C35" s="102"/>
      <c r="D35" s="102"/>
      <c r="E35" s="102"/>
      <c r="F35" s="102"/>
      <c r="G35" s="102"/>
      <c r="H35" s="102"/>
      <c r="I35" s="103"/>
      <c r="K35" s="19"/>
    </row>
    <row r="36" spans="1:9" s="5" customFormat="1" ht="52.5" customHeight="1">
      <c r="A36" s="10">
        <v>14</v>
      </c>
      <c r="B36" s="20" t="s">
        <v>90</v>
      </c>
      <c r="C36" s="39" t="s">
        <v>13</v>
      </c>
      <c r="D36" s="10" t="s">
        <v>11</v>
      </c>
      <c r="E36" s="45">
        <v>900</v>
      </c>
      <c r="F36" s="45">
        <v>483.9</v>
      </c>
      <c r="G36" s="7">
        <f>E36-F36</f>
        <v>416.1</v>
      </c>
      <c r="H36" s="11">
        <f>F36/E36</f>
        <v>0.5376666666666666</v>
      </c>
      <c r="I36" s="68" t="s">
        <v>146</v>
      </c>
    </row>
    <row r="37" spans="1:9" s="5" customFormat="1" ht="93" customHeight="1">
      <c r="A37" s="10">
        <v>15</v>
      </c>
      <c r="B37" s="20" t="s">
        <v>91</v>
      </c>
      <c r="C37" s="39" t="s">
        <v>13</v>
      </c>
      <c r="D37" s="10" t="s">
        <v>11</v>
      </c>
      <c r="E37" s="45">
        <v>140</v>
      </c>
      <c r="F37" s="45">
        <v>0</v>
      </c>
      <c r="G37" s="7">
        <f>E37-F37</f>
        <v>140</v>
      </c>
      <c r="H37" s="11">
        <v>1</v>
      </c>
      <c r="I37" s="68" t="s">
        <v>143</v>
      </c>
    </row>
    <row r="38" spans="1:9" s="5" customFormat="1" ht="84.75" customHeight="1">
      <c r="A38" s="10">
        <v>16</v>
      </c>
      <c r="B38" s="20" t="s">
        <v>92</v>
      </c>
      <c r="C38" s="39" t="s">
        <v>13</v>
      </c>
      <c r="D38" s="10" t="s">
        <v>11</v>
      </c>
      <c r="E38" s="45">
        <v>100</v>
      </c>
      <c r="F38" s="45">
        <v>51</v>
      </c>
      <c r="G38" s="7">
        <f>E38-F38</f>
        <v>49</v>
      </c>
      <c r="H38" s="11">
        <f>F38/E38</f>
        <v>0.51</v>
      </c>
      <c r="I38" s="68" t="s">
        <v>145</v>
      </c>
    </row>
    <row r="39" spans="1:9" s="5" customFormat="1" ht="50.25" customHeight="1">
      <c r="A39" s="101" t="s">
        <v>93</v>
      </c>
      <c r="B39" s="102"/>
      <c r="C39" s="102"/>
      <c r="D39" s="102"/>
      <c r="E39" s="102"/>
      <c r="F39" s="102"/>
      <c r="G39" s="102"/>
      <c r="H39" s="102"/>
      <c r="I39" s="103"/>
    </row>
    <row r="40" spans="1:9" s="5" customFormat="1" ht="42" customHeight="1">
      <c r="A40" s="10">
        <v>17</v>
      </c>
      <c r="B40" s="20" t="s">
        <v>94</v>
      </c>
      <c r="C40" s="39" t="s">
        <v>13</v>
      </c>
      <c r="D40" s="10" t="s">
        <v>11</v>
      </c>
      <c r="E40" s="45">
        <v>100</v>
      </c>
      <c r="F40" s="45">
        <v>0</v>
      </c>
      <c r="G40" s="7">
        <f>E40-F40</f>
        <v>100</v>
      </c>
      <c r="H40" s="11">
        <v>1</v>
      </c>
      <c r="I40" s="68" t="s">
        <v>144</v>
      </c>
    </row>
    <row r="41" spans="1:9" s="5" customFormat="1" ht="84.75" customHeight="1">
      <c r="A41" s="10">
        <v>18</v>
      </c>
      <c r="B41" s="20" t="s">
        <v>95</v>
      </c>
      <c r="C41" s="39" t="s">
        <v>13</v>
      </c>
      <c r="D41" s="10" t="s">
        <v>11</v>
      </c>
      <c r="E41" s="45">
        <v>218.9</v>
      </c>
      <c r="F41" s="45">
        <v>2</v>
      </c>
      <c r="G41" s="7">
        <f>E41-F41</f>
        <v>216.9</v>
      </c>
      <c r="H41" s="11">
        <v>1</v>
      </c>
      <c r="I41" s="68" t="s">
        <v>145</v>
      </c>
    </row>
    <row r="42" spans="1:11" s="5" customFormat="1" ht="24.75" customHeight="1">
      <c r="A42" s="101" t="s">
        <v>54</v>
      </c>
      <c r="B42" s="102"/>
      <c r="C42" s="102"/>
      <c r="D42" s="102"/>
      <c r="E42" s="102"/>
      <c r="F42" s="102"/>
      <c r="G42" s="102"/>
      <c r="H42" s="102"/>
      <c r="I42" s="103"/>
      <c r="K42" s="75"/>
    </row>
    <row r="43" spans="1:9" s="5" customFormat="1" ht="96.75" customHeight="1">
      <c r="A43" s="10">
        <v>19</v>
      </c>
      <c r="B43" s="8" t="s">
        <v>96</v>
      </c>
      <c r="C43" s="39" t="s">
        <v>13</v>
      </c>
      <c r="D43" s="10" t="s">
        <v>11</v>
      </c>
      <c r="E43" s="36">
        <v>1791.5</v>
      </c>
      <c r="F43" s="36">
        <v>595</v>
      </c>
      <c r="G43" s="36">
        <f>E43-F43</f>
        <v>1196.5</v>
      </c>
      <c r="H43" s="11">
        <f>F43/E43</f>
        <v>0.3321239185040469</v>
      </c>
      <c r="I43" s="68" t="s">
        <v>145</v>
      </c>
    </row>
    <row r="44" spans="1:9" s="5" customFormat="1" ht="46.5" customHeight="1">
      <c r="A44" s="101" t="s">
        <v>74</v>
      </c>
      <c r="B44" s="102"/>
      <c r="C44" s="102"/>
      <c r="D44" s="102"/>
      <c r="E44" s="102"/>
      <c r="F44" s="102"/>
      <c r="G44" s="102"/>
      <c r="H44" s="102"/>
      <c r="I44" s="103"/>
    </row>
    <row r="45" spans="1:9" s="5" customFormat="1" ht="45" customHeight="1">
      <c r="A45" s="10">
        <v>20</v>
      </c>
      <c r="B45" s="8" t="s">
        <v>75</v>
      </c>
      <c r="C45" s="39" t="s">
        <v>13</v>
      </c>
      <c r="D45" s="10" t="s">
        <v>11</v>
      </c>
      <c r="E45" s="45">
        <v>897</v>
      </c>
      <c r="F45" s="45">
        <v>8</v>
      </c>
      <c r="G45" s="7">
        <f aca="true" t="shared" si="0" ref="G45:G50">E45-F45</f>
        <v>889</v>
      </c>
      <c r="H45" s="11">
        <v>1</v>
      </c>
      <c r="I45" s="68" t="s">
        <v>143</v>
      </c>
    </row>
    <row r="46" spans="1:9" s="5" customFormat="1" ht="40.5" customHeight="1">
      <c r="A46" s="10">
        <v>21</v>
      </c>
      <c r="B46" s="8" t="s">
        <v>76</v>
      </c>
      <c r="C46" s="39" t="s">
        <v>13</v>
      </c>
      <c r="D46" s="10" t="s">
        <v>11</v>
      </c>
      <c r="E46" s="45">
        <v>7</v>
      </c>
      <c r="F46" s="45">
        <v>0</v>
      </c>
      <c r="G46" s="7">
        <f t="shared" si="0"/>
        <v>7</v>
      </c>
      <c r="H46" s="11">
        <f>F46/E46</f>
        <v>0</v>
      </c>
      <c r="I46" s="68" t="s">
        <v>144</v>
      </c>
    </row>
    <row r="47" spans="1:9" s="5" customFormat="1" ht="78.75" customHeight="1">
      <c r="A47" s="10">
        <v>22</v>
      </c>
      <c r="B47" s="8" t="s">
        <v>97</v>
      </c>
      <c r="C47" s="39" t="s">
        <v>13</v>
      </c>
      <c r="D47" s="10" t="s">
        <v>11</v>
      </c>
      <c r="E47" s="45">
        <v>500</v>
      </c>
      <c r="F47" s="45">
        <v>4.5</v>
      </c>
      <c r="G47" s="7">
        <f t="shared" si="0"/>
        <v>495.5</v>
      </c>
      <c r="H47" s="11">
        <v>1</v>
      </c>
      <c r="I47" s="68" t="s">
        <v>140</v>
      </c>
    </row>
    <row r="48" spans="1:9" s="5" customFormat="1" ht="42.75" customHeight="1">
      <c r="A48" s="10">
        <v>23</v>
      </c>
      <c r="B48" s="8" t="s">
        <v>98</v>
      </c>
      <c r="C48" s="39" t="s">
        <v>13</v>
      </c>
      <c r="D48" s="10" t="s">
        <v>11</v>
      </c>
      <c r="E48" s="45">
        <v>100</v>
      </c>
      <c r="F48" s="45">
        <v>0</v>
      </c>
      <c r="G48" s="7">
        <f t="shared" si="0"/>
        <v>100</v>
      </c>
      <c r="H48" s="11">
        <v>1</v>
      </c>
      <c r="I48" s="68" t="s">
        <v>144</v>
      </c>
    </row>
    <row r="49" spans="1:9" s="5" customFormat="1" ht="39.75" customHeight="1">
      <c r="A49" s="10">
        <v>24</v>
      </c>
      <c r="B49" s="8" t="s">
        <v>147</v>
      </c>
      <c r="C49" s="39" t="s">
        <v>13</v>
      </c>
      <c r="D49" s="10" t="s">
        <v>11</v>
      </c>
      <c r="E49" s="45">
        <v>400</v>
      </c>
      <c r="F49" s="45">
        <v>398</v>
      </c>
      <c r="G49" s="7">
        <f t="shared" si="0"/>
        <v>2</v>
      </c>
      <c r="H49" s="11">
        <f>F49/E49</f>
        <v>0.995</v>
      </c>
      <c r="I49" s="68" t="s">
        <v>146</v>
      </c>
    </row>
    <row r="50" spans="1:11" s="76" customFormat="1" ht="29.25" customHeight="1">
      <c r="A50" s="10"/>
      <c r="B50" s="57" t="s">
        <v>14</v>
      </c>
      <c r="C50" s="39" t="s">
        <v>13</v>
      </c>
      <c r="D50" s="10" t="s">
        <v>11</v>
      </c>
      <c r="E50" s="56">
        <f>+E49+E48+E47+E46+E45+E43+E41+E40+E38+E37+E36+E34+E33+E32+E31+E29+E27+E26+E24+E23+E21+E20+E19+E18+E17</f>
        <v>26627.7</v>
      </c>
      <c r="F50" s="56">
        <f>F49+F48+F47+F46+F45+F43+F41+F40+F38+F37+F36+F34+F33+F32+F31+F29+F27+F26+F24+F23+F21+F20+F19+F18+F17</f>
        <v>4526.7</v>
      </c>
      <c r="G50" s="63">
        <f t="shared" si="0"/>
        <v>22101</v>
      </c>
      <c r="H50" s="62">
        <f>F50/E50</f>
        <v>0.16999966200610642</v>
      </c>
      <c r="I50" s="74"/>
      <c r="K50" s="77"/>
    </row>
    <row r="51" spans="1:10" s="5" customFormat="1" ht="52.5" customHeight="1">
      <c r="A51" s="98" t="s">
        <v>99</v>
      </c>
      <c r="B51" s="99"/>
      <c r="C51" s="99"/>
      <c r="D51" s="99"/>
      <c r="E51" s="99"/>
      <c r="F51" s="99"/>
      <c r="G51" s="99"/>
      <c r="H51" s="99"/>
      <c r="I51" s="100"/>
      <c r="J51" s="78"/>
    </row>
    <row r="52" spans="1:11" s="5" customFormat="1" ht="32.25" customHeight="1">
      <c r="A52" s="14">
        <v>1</v>
      </c>
      <c r="B52" s="6" t="s">
        <v>15</v>
      </c>
      <c r="C52" s="40" t="s">
        <v>13</v>
      </c>
      <c r="D52" s="14" t="s">
        <v>11</v>
      </c>
      <c r="E52" s="45">
        <v>143</v>
      </c>
      <c r="F52" s="45">
        <v>143</v>
      </c>
      <c r="G52" s="7">
        <f aca="true" t="shared" si="1" ref="G52:G60">E52-F52</f>
        <v>0</v>
      </c>
      <c r="H52" s="11">
        <v>1</v>
      </c>
      <c r="I52" s="69"/>
      <c r="K52" s="19"/>
    </row>
    <row r="53" spans="1:9" s="5" customFormat="1" ht="100.5" customHeight="1">
      <c r="A53" s="14">
        <v>2</v>
      </c>
      <c r="B53" s="6" t="s">
        <v>100</v>
      </c>
      <c r="C53" s="40" t="s">
        <v>13</v>
      </c>
      <c r="D53" s="14" t="s">
        <v>11</v>
      </c>
      <c r="E53" s="45">
        <v>800</v>
      </c>
      <c r="F53" s="45">
        <v>795</v>
      </c>
      <c r="G53" s="7">
        <f t="shared" si="1"/>
        <v>5</v>
      </c>
      <c r="H53" s="11">
        <f>F53/E53</f>
        <v>0.99375</v>
      </c>
      <c r="I53" s="68" t="s">
        <v>140</v>
      </c>
    </row>
    <row r="54" spans="1:9" s="5" customFormat="1" ht="29.25" customHeight="1">
      <c r="A54" s="14">
        <v>3</v>
      </c>
      <c r="B54" s="6" t="s">
        <v>101</v>
      </c>
      <c r="C54" s="40" t="s">
        <v>13</v>
      </c>
      <c r="D54" s="14" t="s">
        <v>11</v>
      </c>
      <c r="E54" s="45">
        <v>100</v>
      </c>
      <c r="F54" s="45">
        <v>100</v>
      </c>
      <c r="G54" s="7">
        <f t="shared" si="1"/>
        <v>0</v>
      </c>
      <c r="H54" s="11">
        <f>F54/E54</f>
        <v>1</v>
      </c>
      <c r="I54" s="69"/>
    </row>
    <row r="55" spans="1:9" s="5" customFormat="1" ht="45.75" customHeight="1">
      <c r="A55" s="14">
        <v>4</v>
      </c>
      <c r="B55" s="6" t="s">
        <v>68</v>
      </c>
      <c r="C55" s="40" t="s">
        <v>13</v>
      </c>
      <c r="D55" s="14" t="s">
        <v>11</v>
      </c>
      <c r="E55" s="45">
        <v>3010</v>
      </c>
      <c r="F55" s="45">
        <v>0</v>
      </c>
      <c r="G55" s="7">
        <f t="shared" si="1"/>
        <v>3010</v>
      </c>
      <c r="H55" s="11">
        <v>1</v>
      </c>
      <c r="I55" s="68" t="s">
        <v>141</v>
      </c>
    </row>
    <row r="56" spans="1:9" s="5" customFormat="1" ht="38.25">
      <c r="A56" s="14">
        <v>5</v>
      </c>
      <c r="B56" s="6" t="s">
        <v>102</v>
      </c>
      <c r="C56" s="40" t="s">
        <v>13</v>
      </c>
      <c r="D56" s="14" t="s">
        <v>11</v>
      </c>
      <c r="E56" s="45">
        <v>200</v>
      </c>
      <c r="F56" s="45">
        <v>0</v>
      </c>
      <c r="G56" s="7">
        <f t="shared" si="1"/>
        <v>200</v>
      </c>
      <c r="H56" s="11">
        <v>1</v>
      </c>
      <c r="I56" s="68" t="s">
        <v>141</v>
      </c>
    </row>
    <row r="57" spans="1:9" s="5" customFormat="1" ht="46.5" customHeight="1">
      <c r="A57" s="14">
        <v>6</v>
      </c>
      <c r="B57" s="6" t="s">
        <v>16</v>
      </c>
      <c r="C57" s="40" t="s">
        <v>13</v>
      </c>
      <c r="D57" s="14" t="s">
        <v>11</v>
      </c>
      <c r="E57" s="45">
        <v>150</v>
      </c>
      <c r="F57" s="45">
        <v>0</v>
      </c>
      <c r="G57" s="7">
        <f t="shared" si="1"/>
        <v>150</v>
      </c>
      <c r="H57" s="11">
        <v>1</v>
      </c>
      <c r="I57" s="68" t="s">
        <v>144</v>
      </c>
    </row>
    <row r="58" spans="1:9" s="5" customFormat="1" ht="46.5" customHeight="1">
      <c r="A58" s="14">
        <v>7</v>
      </c>
      <c r="B58" s="6" t="s">
        <v>103</v>
      </c>
      <c r="C58" s="40" t="s">
        <v>13</v>
      </c>
      <c r="D58" s="14" t="s">
        <v>11</v>
      </c>
      <c r="E58" s="45">
        <v>100</v>
      </c>
      <c r="F58" s="45">
        <v>0</v>
      </c>
      <c r="G58" s="7">
        <f t="shared" si="1"/>
        <v>100</v>
      </c>
      <c r="H58" s="11">
        <v>1</v>
      </c>
      <c r="I58" s="68" t="s">
        <v>142</v>
      </c>
    </row>
    <row r="59" spans="1:9" s="5" customFormat="1" ht="45.75" customHeight="1">
      <c r="A59" s="14">
        <v>8</v>
      </c>
      <c r="B59" s="6" t="s">
        <v>104</v>
      </c>
      <c r="C59" s="40" t="s">
        <v>13</v>
      </c>
      <c r="D59" s="14" t="s">
        <v>11</v>
      </c>
      <c r="E59" s="45">
        <v>150</v>
      </c>
      <c r="F59" s="45">
        <v>0</v>
      </c>
      <c r="G59" s="7">
        <f t="shared" si="1"/>
        <v>150</v>
      </c>
      <c r="H59" s="11">
        <v>1</v>
      </c>
      <c r="I59" s="68" t="s">
        <v>144</v>
      </c>
    </row>
    <row r="60" spans="1:9" s="5" customFormat="1" ht="45" customHeight="1">
      <c r="A60" s="14">
        <v>8</v>
      </c>
      <c r="B60" s="6" t="s">
        <v>50</v>
      </c>
      <c r="C60" s="40" t="s">
        <v>13</v>
      </c>
      <c r="D60" s="14" t="s">
        <v>11</v>
      </c>
      <c r="E60" s="45">
        <v>700</v>
      </c>
      <c r="F60" s="45">
        <v>0</v>
      </c>
      <c r="G60" s="7">
        <f t="shared" si="1"/>
        <v>700</v>
      </c>
      <c r="H60" s="11">
        <v>1</v>
      </c>
      <c r="I60" s="68" t="s">
        <v>144</v>
      </c>
    </row>
    <row r="61" spans="1:9" s="5" customFormat="1" ht="23.25" customHeight="1">
      <c r="A61" s="14"/>
      <c r="B61" s="34" t="s">
        <v>14</v>
      </c>
      <c r="C61" s="40" t="s">
        <v>13</v>
      </c>
      <c r="D61" s="14" t="s">
        <v>11</v>
      </c>
      <c r="E61" s="46">
        <f>+E60+E59+E58+E57+E56+E55+E54+E53+E52</f>
        <v>5353</v>
      </c>
      <c r="F61" s="46">
        <f>+F60+F59+F58+F57+F56+F55+F54+F53+F52</f>
        <v>1038</v>
      </c>
      <c r="G61" s="46">
        <f>E61-F61</f>
        <v>4315</v>
      </c>
      <c r="H61" s="62">
        <f>F61/E61</f>
        <v>0.1939099570334392</v>
      </c>
      <c r="I61" s="69"/>
    </row>
    <row r="62" spans="1:9" s="5" customFormat="1" ht="74.25" customHeight="1">
      <c r="A62" s="98" t="s">
        <v>105</v>
      </c>
      <c r="B62" s="99"/>
      <c r="C62" s="99"/>
      <c r="D62" s="99"/>
      <c r="E62" s="99"/>
      <c r="F62" s="99"/>
      <c r="G62" s="99"/>
      <c r="H62" s="99"/>
      <c r="I62" s="100"/>
    </row>
    <row r="63" spans="1:9" s="5" customFormat="1" ht="32.25" customHeight="1">
      <c r="A63" s="14">
        <v>1</v>
      </c>
      <c r="B63" s="6" t="s">
        <v>26</v>
      </c>
      <c r="C63" s="29" t="s">
        <v>13</v>
      </c>
      <c r="D63" s="14" t="s">
        <v>11</v>
      </c>
      <c r="E63" s="54">
        <v>0</v>
      </c>
      <c r="F63" s="54">
        <v>0</v>
      </c>
      <c r="G63" s="7">
        <f>E63-F63</f>
        <v>0</v>
      </c>
      <c r="H63" s="32"/>
      <c r="I63" s="70"/>
    </row>
    <row r="64" spans="1:9" s="5" customFormat="1" ht="29.25" customHeight="1">
      <c r="A64" s="14">
        <v>2</v>
      </c>
      <c r="B64" s="6" t="s">
        <v>27</v>
      </c>
      <c r="C64" s="29" t="s">
        <v>13</v>
      </c>
      <c r="D64" s="14" t="s">
        <v>11</v>
      </c>
      <c r="E64" s="54">
        <v>0</v>
      </c>
      <c r="F64" s="54">
        <f>E64</f>
        <v>0</v>
      </c>
      <c r="G64" s="7">
        <f>E64-F64</f>
        <v>0</v>
      </c>
      <c r="H64" s="31"/>
      <c r="I64" s="70"/>
    </row>
    <row r="65" spans="1:10" s="5" customFormat="1" ht="58.5" customHeight="1">
      <c r="A65" s="14">
        <v>3</v>
      </c>
      <c r="B65" s="6" t="s">
        <v>28</v>
      </c>
      <c r="C65" s="29" t="s">
        <v>13</v>
      </c>
      <c r="D65" s="14" t="s">
        <v>11</v>
      </c>
      <c r="E65" s="54">
        <v>0</v>
      </c>
      <c r="F65" s="54">
        <f>E65</f>
        <v>0</v>
      </c>
      <c r="G65" s="7">
        <f>E65-F65</f>
        <v>0</v>
      </c>
      <c r="H65" s="31"/>
      <c r="I65" s="70"/>
      <c r="J65" s="4"/>
    </row>
    <row r="66" spans="1:9" s="5" customFormat="1" ht="48" customHeight="1">
      <c r="A66" s="14">
        <v>4</v>
      </c>
      <c r="B66" s="6" t="s">
        <v>106</v>
      </c>
      <c r="C66" s="29" t="s">
        <v>13</v>
      </c>
      <c r="D66" s="14" t="s">
        <v>11</v>
      </c>
      <c r="E66" s="54">
        <v>13.8</v>
      </c>
      <c r="F66" s="54">
        <v>13.8</v>
      </c>
      <c r="G66" s="7">
        <f>E66-F66</f>
        <v>0</v>
      </c>
      <c r="H66" s="11">
        <f>F66/E66</f>
        <v>1</v>
      </c>
      <c r="I66" s="70"/>
    </row>
    <row r="67" spans="1:9" s="5" customFormat="1" ht="149.25" customHeight="1">
      <c r="A67" s="14">
        <v>5</v>
      </c>
      <c r="B67" s="15" t="s">
        <v>29</v>
      </c>
      <c r="C67" s="29" t="s">
        <v>13</v>
      </c>
      <c r="D67" s="14" t="s">
        <v>11</v>
      </c>
      <c r="E67" s="54">
        <v>0</v>
      </c>
      <c r="F67" s="54">
        <f>E67</f>
        <v>0</v>
      </c>
      <c r="G67" s="7">
        <f>E67-F67</f>
        <v>0</v>
      </c>
      <c r="H67" s="31"/>
      <c r="I67" s="70"/>
    </row>
    <row r="68" spans="1:9" s="5" customFormat="1" ht="15">
      <c r="A68" s="42"/>
      <c r="B68" s="51" t="s">
        <v>14</v>
      </c>
      <c r="C68" s="41"/>
      <c r="D68" s="42"/>
      <c r="E68" s="55">
        <f>SUM(E63:E67)</f>
        <v>13.8</v>
      </c>
      <c r="F68" s="55">
        <f>SUM(F63:F67)</f>
        <v>13.8</v>
      </c>
      <c r="G68" s="46">
        <v>0</v>
      </c>
      <c r="H68" s="62">
        <v>1</v>
      </c>
      <c r="I68" s="66"/>
    </row>
    <row r="69" spans="1:9" s="5" customFormat="1" ht="69.75" customHeight="1">
      <c r="A69" s="98" t="s">
        <v>107</v>
      </c>
      <c r="B69" s="99"/>
      <c r="C69" s="99"/>
      <c r="D69" s="99"/>
      <c r="E69" s="99"/>
      <c r="F69" s="99"/>
      <c r="G69" s="99"/>
      <c r="H69" s="99"/>
      <c r="I69" s="100"/>
    </row>
    <row r="70" spans="1:9" s="5" customFormat="1" ht="47.25" customHeight="1">
      <c r="A70" s="18">
        <v>1</v>
      </c>
      <c r="B70" s="53" t="s">
        <v>58</v>
      </c>
      <c r="C70" s="43" t="s">
        <v>13</v>
      </c>
      <c r="D70" s="18" t="s">
        <v>11</v>
      </c>
      <c r="E70" s="25">
        <v>0</v>
      </c>
      <c r="F70" s="25">
        <f>E70</f>
        <v>0</v>
      </c>
      <c r="G70" s="7">
        <f aca="true" t="shared" si="2" ref="G70:G76">E70-F70</f>
        <v>0</v>
      </c>
      <c r="H70" s="38"/>
      <c r="I70" s="71"/>
    </row>
    <row r="71" spans="1:9" s="5" customFormat="1" ht="45">
      <c r="A71" s="14">
        <v>2</v>
      </c>
      <c r="B71" s="6" t="s">
        <v>59</v>
      </c>
      <c r="C71" s="29" t="s">
        <v>13</v>
      </c>
      <c r="D71" s="14" t="s">
        <v>11</v>
      </c>
      <c r="E71" s="30">
        <v>0</v>
      </c>
      <c r="F71" s="30">
        <f>E71</f>
        <v>0</v>
      </c>
      <c r="G71" s="7">
        <f t="shared" si="2"/>
        <v>0</v>
      </c>
      <c r="H71" s="31"/>
      <c r="I71" s="70"/>
    </row>
    <row r="72" spans="1:9" s="5" customFormat="1" ht="60">
      <c r="A72" s="14">
        <v>3</v>
      </c>
      <c r="B72" s="6" t="s">
        <v>63</v>
      </c>
      <c r="C72" s="29" t="s">
        <v>13</v>
      </c>
      <c r="D72" s="14" t="s">
        <v>11</v>
      </c>
      <c r="E72" s="30">
        <v>0</v>
      </c>
      <c r="F72" s="30">
        <f>E72</f>
        <v>0</v>
      </c>
      <c r="G72" s="7">
        <f t="shared" si="2"/>
        <v>0</v>
      </c>
      <c r="H72" s="31"/>
      <c r="I72" s="70"/>
    </row>
    <row r="73" spans="1:10" s="5" customFormat="1" ht="32.25" customHeight="1">
      <c r="A73" s="14">
        <v>4</v>
      </c>
      <c r="B73" s="16" t="s">
        <v>60</v>
      </c>
      <c r="C73" s="29" t="s">
        <v>13</v>
      </c>
      <c r="D73" s="14" t="s">
        <v>11</v>
      </c>
      <c r="E73" s="30">
        <v>0</v>
      </c>
      <c r="F73" s="30">
        <v>0</v>
      </c>
      <c r="G73" s="7">
        <v>0</v>
      </c>
      <c r="H73" s="11"/>
      <c r="I73" s="70"/>
      <c r="J73" s="4"/>
    </row>
    <row r="74" spans="1:9" s="5" customFormat="1" ht="63" customHeight="1">
      <c r="A74" s="14">
        <v>5</v>
      </c>
      <c r="B74" s="15" t="s">
        <v>108</v>
      </c>
      <c r="C74" s="29" t="s">
        <v>13</v>
      </c>
      <c r="D74" s="14" t="s">
        <v>11</v>
      </c>
      <c r="E74" s="30">
        <v>13.7</v>
      </c>
      <c r="F74" s="30">
        <v>13.7</v>
      </c>
      <c r="G74" s="7">
        <f t="shared" si="2"/>
        <v>0</v>
      </c>
      <c r="H74" s="26">
        <v>1</v>
      </c>
      <c r="I74" s="70"/>
    </row>
    <row r="75" spans="1:9" s="5" customFormat="1" ht="63" customHeight="1">
      <c r="A75" s="14">
        <v>6</v>
      </c>
      <c r="B75" s="6" t="s">
        <v>61</v>
      </c>
      <c r="C75" s="29" t="s">
        <v>13</v>
      </c>
      <c r="D75" s="14" t="s">
        <v>11</v>
      </c>
      <c r="E75" s="30">
        <v>0</v>
      </c>
      <c r="F75" s="30">
        <f>E75</f>
        <v>0</v>
      </c>
      <c r="G75" s="7">
        <f>E75-F75</f>
        <v>0</v>
      </c>
      <c r="H75" s="33"/>
      <c r="I75" s="70"/>
    </row>
    <row r="76" spans="1:9" s="5" customFormat="1" ht="67.5">
      <c r="A76" s="14">
        <v>7</v>
      </c>
      <c r="B76" s="6" t="s">
        <v>109</v>
      </c>
      <c r="C76" s="29" t="s">
        <v>120</v>
      </c>
      <c r="D76" s="14" t="s">
        <v>11</v>
      </c>
      <c r="E76" s="30">
        <v>0</v>
      </c>
      <c r="F76" s="30">
        <f>E76</f>
        <v>0</v>
      </c>
      <c r="G76" s="7">
        <f t="shared" si="2"/>
        <v>0</v>
      </c>
      <c r="H76" s="33"/>
      <c r="I76" s="70"/>
    </row>
    <row r="77" spans="1:9" s="5" customFormat="1" ht="15">
      <c r="A77" s="14"/>
      <c r="B77" s="34" t="s">
        <v>14</v>
      </c>
      <c r="C77" s="29"/>
      <c r="D77" s="14"/>
      <c r="E77" s="35">
        <f>SUM(E70:E76)</f>
        <v>13.7</v>
      </c>
      <c r="F77" s="35">
        <f>SUM(F70:F76)</f>
        <v>13.7</v>
      </c>
      <c r="G77" s="46">
        <v>0</v>
      </c>
      <c r="H77" s="62">
        <v>1</v>
      </c>
      <c r="I77" s="31"/>
    </row>
    <row r="78" spans="1:9" s="5" customFormat="1" ht="90" customHeight="1">
      <c r="A78" s="98" t="s">
        <v>110</v>
      </c>
      <c r="B78" s="113"/>
      <c r="C78" s="99"/>
      <c r="D78" s="99"/>
      <c r="E78" s="99"/>
      <c r="F78" s="99"/>
      <c r="G78" s="99"/>
      <c r="H78" s="99"/>
      <c r="I78" s="100"/>
    </row>
    <row r="79" spans="1:9" s="5" customFormat="1" ht="96.75" customHeight="1">
      <c r="A79" s="59">
        <v>1</v>
      </c>
      <c r="B79" s="60" t="s">
        <v>111</v>
      </c>
      <c r="C79" s="29" t="s">
        <v>13</v>
      </c>
      <c r="D79" s="14" t="s">
        <v>11</v>
      </c>
      <c r="E79" s="30">
        <v>0</v>
      </c>
      <c r="F79" s="30">
        <f>E79</f>
        <v>0</v>
      </c>
      <c r="G79" s="7">
        <f aca="true" t="shared" si="3" ref="G79:G87">E79-F79</f>
        <v>0</v>
      </c>
      <c r="H79" s="33"/>
      <c r="I79" s="70"/>
    </row>
    <row r="80" spans="1:9" s="5" customFormat="1" ht="47.25" customHeight="1" thickBot="1">
      <c r="A80" s="14">
        <v>2</v>
      </c>
      <c r="B80" s="61" t="s">
        <v>30</v>
      </c>
      <c r="C80" s="29" t="s">
        <v>13</v>
      </c>
      <c r="D80" s="14" t="s">
        <v>11</v>
      </c>
      <c r="E80" s="30">
        <v>0</v>
      </c>
      <c r="F80" s="30">
        <f>E80</f>
        <v>0</v>
      </c>
      <c r="G80" s="7">
        <f t="shared" si="3"/>
        <v>0</v>
      </c>
      <c r="H80" s="33"/>
      <c r="I80" s="70"/>
    </row>
    <row r="81" spans="1:9" s="5" customFormat="1" ht="30" customHeight="1">
      <c r="A81" s="14">
        <v>3</v>
      </c>
      <c r="B81" s="6" t="s">
        <v>112</v>
      </c>
      <c r="C81" s="29" t="s">
        <v>13</v>
      </c>
      <c r="D81" s="14" t="s">
        <v>11</v>
      </c>
      <c r="E81" s="30">
        <v>0</v>
      </c>
      <c r="F81" s="30">
        <v>0</v>
      </c>
      <c r="G81" s="7">
        <f t="shared" si="3"/>
        <v>0</v>
      </c>
      <c r="H81" s="11"/>
      <c r="I81" s="70"/>
    </row>
    <row r="82" spans="1:9" s="5" customFormat="1" ht="27.75" customHeight="1">
      <c r="A82" s="14">
        <v>4</v>
      </c>
      <c r="B82" s="6" t="s">
        <v>113</v>
      </c>
      <c r="C82" s="29" t="s">
        <v>13</v>
      </c>
      <c r="D82" s="14" t="s">
        <v>11</v>
      </c>
      <c r="E82" s="30">
        <v>0</v>
      </c>
      <c r="F82" s="30">
        <v>0</v>
      </c>
      <c r="G82" s="7">
        <f t="shared" si="3"/>
        <v>0</v>
      </c>
      <c r="H82" s="33"/>
      <c r="I82" s="70"/>
    </row>
    <row r="83" spans="1:9" s="5" customFormat="1" ht="30" customHeight="1">
      <c r="A83" s="14">
        <v>5</v>
      </c>
      <c r="B83" s="15" t="s">
        <v>31</v>
      </c>
      <c r="C83" s="29" t="s">
        <v>13</v>
      </c>
      <c r="D83" s="14" t="s">
        <v>11</v>
      </c>
      <c r="E83" s="30">
        <v>0</v>
      </c>
      <c r="F83" s="30">
        <f>E83</f>
        <v>0</v>
      </c>
      <c r="G83" s="7">
        <f t="shared" si="3"/>
        <v>0</v>
      </c>
      <c r="H83" s="26"/>
      <c r="I83" s="70"/>
    </row>
    <row r="84" spans="1:9" s="5" customFormat="1" ht="61.5" customHeight="1">
      <c r="A84" s="14">
        <v>6</v>
      </c>
      <c r="B84" s="15" t="s">
        <v>114</v>
      </c>
      <c r="C84" s="29" t="s">
        <v>13</v>
      </c>
      <c r="D84" s="14" t="s">
        <v>11</v>
      </c>
      <c r="E84" s="30">
        <v>13.8</v>
      </c>
      <c r="F84" s="30">
        <v>13.8</v>
      </c>
      <c r="G84" s="7">
        <f t="shared" si="3"/>
        <v>0</v>
      </c>
      <c r="H84" s="26">
        <f>F84/E84</f>
        <v>1</v>
      </c>
      <c r="I84" s="70"/>
    </row>
    <row r="85" spans="1:9" s="5" customFormat="1" ht="32.25" customHeight="1">
      <c r="A85" s="14">
        <v>7</v>
      </c>
      <c r="B85" s="15" t="s">
        <v>32</v>
      </c>
      <c r="C85" s="29" t="s">
        <v>13</v>
      </c>
      <c r="D85" s="14" t="s">
        <v>11</v>
      </c>
      <c r="E85" s="30">
        <v>0</v>
      </c>
      <c r="F85" s="30">
        <v>0</v>
      </c>
      <c r="G85" s="7">
        <f>E85-F85</f>
        <v>0</v>
      </c>
      <c r="H85" s="26"/>
      <c r="I85" s="70"/>
    </row>
    <row r="86" spans="1:9" s="5" customFormat="1" ht="90" customHeight="1">
      <c r="A86" s="14">
        <v>8</v>
      </c>
      <c r="B86" s="6" t="s">
        <v>33</v>
      </c>
      <c r="C86" s="29" t="s">
        <v>13</v>
      </c>
      <c r="D86" s="14" t="s">
        <v>11</v>
      </c>
      <c r="E86" s="30">
        <v>0</v>
      </c>
      <c r="F86" s="30">
        <v>0</v>
      </c>
      <c r="G86" s="7">
        <f>E86-F86</f>
        <v>0</v>
      </c>
      <c r="H86" s="26"/>
      <c r="I86" s="70"/>
    </row>
    <row r="87" spans="1:9" s="5" customFormat="1" ht="22.5" customHeight="1">
      <c r="A87" s="14">
        <v>8</v>
      </c>
      <c r="B87" s="6" t="s">
        <v>115</v>
      </c>
      <c r="C87" s="29" t="s">
        <v>13</v>
      </c>
      <c r="D87" s="14" t="s">
        <v>11</v>
      </c>
      <c r="E87" s="30">
        <v>0</v>
      </c>
      <c r="F87" s="30">
        <f>E87</f>
        <v>0</v>
      </c>
      <c r="G87" s="7">
        <f t="shared" si="3"/>
        <v>0</v>
      </c>
      <c r="H87" s="33"/>
      <c r="I87" s="70"/>
    </row>
    <row r="88" spans="1:9" s="5" customFormat="1" ht="15">
      <c r="A88" s="14"/>
      <c r="B88" s="34" t="s">
        <v>14</v>
      </c>
      <c r="C88" s="29"/>
      <c r="D88" s="14"/>
      <c r="E88" s="35">
        <f>SUM(E79:E87)</f>
        <v>13.8</v>
      </c>
      <c r="F88" s="35">
        <f>SUM(F79:F87)</f>
        <v>13.8</v>
      </c>
      <c r="G88" s="46">
        <v>0</v>
      </c>
      <c r="H88" s="62">
        <v>1</v>
      </c>
      <c r="I88" s="31"/>
    </row>
    <row r="89" spans="1:9" s="5" customFormat="1" ht="71.25" customHeight="1">
      <c r="A89" s="98" t="s">
        <v>116</v>
      </c>
      <c r="B89" s="99"/>
      <c r="C89" s="99"/>
      <c r="D89" s="99"/>
      <c r="E89" s="99"/>
      <c r="F89" s="99"/>
      <c r="G89" s="99"/>
      <c r="H89" s="99"/>
      <c r="I89" s="100"/>
    </row>
    <row r="90" spans="1:9" s="5" customFormat="1" ht="45">
      <c r="A90" s="14">
        <v>1</v>
      </c>
      <c r="B90" s="6" t="s">
        <v>19</v>
      </c>
      <c r="C90" s="29" t="s">
        <v>13</v>
      </c>
      <c r="D90" s="14" t="s">
        <v>11</v>
      </c>
      <c r="E90" s="30">
        <v>0</v>
      </c>
      <c r="F90" s="30">
        <f>E90</f>
        <v>0</v>
      </c>
      <c r="G90" s="7">
        <f aca="true" t="shared" si="4" ref="G90:G97">E90-F90</f>
        <v>0</v>
      </c>
      <c r="H90" s="11"/>
      <c r="I90" s="70"/>
    </row>
    <row r="91" spans="1:9" s="5" customFormat="1" ht="107.25" customHeight="1">
      <c r="A91" s="14">
        <v>2</v>
      </c>
      <c r="B91" s="16" t="s">
        <v>20</v>
      </c>
      <c r="C91" s="29" t="s">
        <v>13</v>
      </c>
      <c r="D91" s="14" t="s">
        <v>11</v>
      </c>
      <c r="E91" s="30">
        <v>0</v>
      </c>
      <c r="F91" s="30">
        <f>E91</f>
        <v>0</v>
      </c>
      <c r="G91" s="7">
        <f t="shared" si="4"/>
        <v>0</v>
      </c>
      <c r="H91" s="11"/>
      <c r="I91" s="70"/>
    </row>
    <row r="92" spans="1:9" s="5" customFormat="1" ht="75.75" customHeight="1">
      <c r="A92" s="14">
        <v>3</v>
      </c>
      <c r="B92" s="15" t="s">
        <v>138</v>
      </c>
      <c r="C92" s="29" t="s">
        <v>13</v>
      </c>
      <c r="D92" s="14" t="s">
        <v>11</v>
      </c>
      <c r="E92" s="30">
        <v>37.1</v>
      </c>
      <c r="F92" s="30">
        <v>37.1</v>
      </c>
      <c r="G92" s="7">
        <f t="shared" si="4"/>
        <v>0</v>
      </c>
      <c r="H92" s="11">
        <f>F92/E92</f>
        <v>1</v>
      </c>
      <c r="I92" s="70"/>
    </row>
    <row r="93" spans="1:9" s="5" customFormat="1" ht="37.5" customHeight="1">
      <c r="A93" s="14">
        <v>4</v>
      </c>
      <c r="B93" s="15" t="s">
        <v>56</v>
      </c>
      <c r="C93" s="29" t="s">
        <v>13</v>
      </c>
      <c r="D93" s="14" t="s">
        <v>11</v>
      </c>
      <c r="E93" s="30">
        <v>0</v>
      </c>
      <c r="F93" s="30">
        <f>E93</f>
        <v>0</v>
      </c>
      <c r="G93" s="7">
        <f t="shared" si="4"/>
        <v>0</v>
      </c>
      <c r="H93" s="11"/>
      <c r="I93" s="70"/>
    </row>
    <row r="94" spans="1:9" s="5" customFormat="1" ht="30">
      <c r="A94" s="14">
        <v>5</v>
      </c>
      <c r="B94" s="6" t="s">
        <v>21</v>
      </c>
      <c r="C94" s="29" t="s">
        <v>13</v>
      </c>
      <c r="D94" s="14" t="s">
        <v>11</v>
      </c>
      <c r="E94" s="30">
        <v>0</v>
      </c>
      <c r="F94" s="30">
        <f>E94</f>
        <v>0</v>
      </c>
      <c r="G94" s="7">
        <f t="shared" si="4"/>
        <v>0</v>
      </c>
      <c r="H94" s="11"/>
      <c r="I94" s="70"/>
    </row>
    <row r="95" spans="1:9" s="5" customFormat="1" ht="45">
      <c r="A95" s="14">
        <v>6</v>
      </c>
      <c r="B95" s="6" t="s">
        <v>117</v>
      </c>
      <c r="C95" s="29" t="s">
        <v>13</v>
      </c>
      <c r="D95" s="14" t="s">
        <v>11</v>
      </c>
      <c r="E95" s="30">
        <v>0</v>
      </c>
      <c r="F95" s="30">
        <v>0</v>
      </c>
      <c r="G95" s="7">
        <v>0</v>
      </c>
      <c r="H95" s="11"/>
      <c r="I95" s="70"/>
    </row>
    <row r="96" spans="1:9" s="5" customFormat="1" ht="45">
      <c r="A96" s="14">
        <v>7</v>
      </c>
      <c r="B96" s="6" t="s">
        <v>22</v>
      </c>
      <c r="C96" s="29" t="s">
        <v>13</v>
      </c>
      <c r="D96" s="14" t="s">
        <v>11</v>
      </c>
      <c r="E96" s="30">
        <v>0</v>
      </c>
      <c r="F96" s="30">
        <f>E96</f>
        <v>0</v>
      </c>
      <c r="G96" s="7">
        <f t="shared" si="4"/>
        <v>0</v>
      </c>
      <c r="H96" s="11"/>
      <c r="I96" s="70"/>
    </row>
    <row r="97" spans="1:9" s="5" customFormat="1" ht="60">
      <c r="A97" s="14">
        <v>8</v>
      </c>
      <c r="B97" s="6" t="s">
        <v>23</v>
      </c>
      <c r="C97" s="29" t="s">
        <v>13</v>
      </c>
      <c r="D97" s="14" t="s">
        <v>11</v>
      </c>
      <c r="E97" s="30">
        <v>0</v>
      </c>
      <c r="F97" s="30">
        <f>E97</f>
        <v>0</v>
      </c>
      <c r="G97" s="7">
        <f t="shared" si="4"/>
        <v>0</v>
      </c>
      <c r="H97" s="11"/>
      <c r="I97" s="70"/>
    </row>
    <row r="98" spans="1:9" s="5" customFormat="1" ht="15">
      <c r="A98" s="42"/>
      <c r="B98" s="51" t="s">
        <v>14</v>
      </c>
      <c r="C98" s="41"/>
      <c r="D98" s="42"/>
      <c r="E98" s="52">
        <f>SUM(E90:E97)</f>
        <v>37.1</v>
      </c>
      <c r="F98" s="52">
        <f>SUM(F90:F97)</f>
        <v>37.1</v>
      </c>
      <c r="G98" s="46">
        <v>0</v>
      </c>
      <c r="H98" s="62">
        <f>H92</f>
        <v>1</v>
      </c>
      <c r="I98" s="66"/>
    </row>
    <row r="99" spans="1:9" s="5" customFormat="1" ht="15">
      <c r="A99" s="114" t="s">
        <v>118</v>
      </c>
      <c r="B99" s="113"/>
      <c r="C99" s="113"/>
      <c r="D99" s="113"/>
      <c r="E99" s="113"/>
      <c r="F99" s="113"/>
      <c r="G99" s="113"/>
      <c r="H99" s="113"/>
      <c r="I99" s="115"/>
    </row>
    <row r="100" spans="1:9" s="5" customFormat="1" ht="34.5" customHeight="1">
      <c r="A100" s="116"/>
      <c r="B100" s="117"/>
      <c r="C100" s="117"/>
      <c r="D100" s="117"/>
      <c r="E100" s="117"/>
      <c r="F100" s="117"/>
      <c r="G100" s="117"/>
      <c r="H100" s="117"/>
      <c r="I100" s="118"/>
    </row>
    <row r="101" spans="1:9" s="5" customFormat="1" ht="67.5">
      <c r="A101" s="27">
        <v>1</v>
      </c>
      <c r="B101" s="17" t="s">
        <v>119</v>
      </c>
      <c r="C101" s="29" t="s">
        <v>120</v>
      </c>
      <c r="D101" s="27" t="s">
        <v>11</v>
      </c>
      <c r="E101" s="30">
        <v>0</v>
      </c>
      <c r="F101" s="30">
        <f>E101</f>
        <v>0</v>
      </c>
      <c r="G101" s="7">
        <f aca="true" t="shared" si="5" ref="G101:G108">E101-F101</f>
        <v>0</v>
      </c>
      <c r="H101" s="22"/>
      <c r="I101" s="72"/>
    </row>
    <row r="102" spans="1:9" s="5" customFormat="1" ht="67.5">
      <c r="A102" s="27">
        <v>2</v>
      </c>
      <c r="B102" s="17" t="s">
        <v>121</v>
      </c>
      <c r="C102" s="29" t="s">
        <v>120</v>
      </c>
      <c r="D102" s="27" t="s">
        <v>11</v>
      </c>
      <c r="E102" s="30">
        <v>0</v>
      </c>
      <c r="F102" s="30">
        <f>E102</f>
        <v>0</v>
      </c>
      <c r="G102" s="7">
        <f t="shared" si="5"/>
        <v>0</v>
      </c>
      <c r="H102" s="22"/>
      <c r="I102" s="72"/>
    </row>
    <row r="103" spans="1:9" s="5" customFormat="1" ht="67.5">
      <c r="A103" s="27">
        <v>3</v>
      </c>
      <c r="B103" s="17" t="s">
        <v>122</v>
      </c>
      <c r="C103" s="29" t="s">
        <v>120</v>
      </c>
      <c r="D103" s="27" t="s">
        <v>11</v>
      </c>
      <c r="E103" s="30">
        <v>0</v>
      </c>
      <c r="F103" s="30">
        <f>E103</f>
        <v>0</v>
      </c>
      <c r="G103" s="7">
        <f t="shared" si="5"/>
        <v>0</v>
      </c>
      <c r="H103" s="22"/>
      <c r="I103" s="72"/>
    </row>
    <row r="104" spans="1:9" s="5" customFormat="1" ht="79.5" customHeight="1">
      <c r="A104" s="27">
        <v>4</v>
      </c>
      <c r="B104" s="17" t="s">
        <v>123</v>
      </c>
      <c r="C104" s="29" t="s">
        <v>13</v>
      </c>
      <c r="D104" s="27" t="s">
        <v>11</v>
      </c>
      <c r="E104" s="30">
        <v>0</v>
      </c>
      <c r="F104" s="30">
        <f>E104</f>
        <v>0</v>
      </c>
      <c r="G104" s="7">
        <f t="shared" si="5"/>
        <v>0</v>
      </c>
      <c r="H104" s="22"/>
      <c r="I104" s="72"/>
    </row>
    <row r="105" spans="1:9" s="5" customFormat="1" ht="75">
      <c r="A105" s="27">
        <v>5</v>
      </c>
      <c r="B105" s="17" t="s">
        <v>124</v>
      </c>
      <c r="C105" s="29" t="s">
        <v>13</v>
      </c>
      <c r="D105" s="27" t="s">
        <v>11</v>
      </c>
      <c r="E105" s="30">
        <v>0</v>
      </c>
      <c r="F105" s="30">
        <f>E105</f>
        <v>0</v>
      </c>
      <c r="G105" s="7">
        <f t="shared" si="5"/>
        <v>0</v>
      </c>
      <c r="H105" s="22"/>
      <c r="I105" s="72"/>
    </row>
    <row r="106" spans="1:9" s="5" customFormat="1" ht="66.75" customHeight="1">
      <c r="A106" s="27">
        <v>6</v>
      </c>
      <c r="B106" s="16" t="s">
        <v>125</v>
      </c>
      <c r="C106" s="29" t="s">
        <v>120</v>
      </c>
      <c r="D106" s="27" t="s">
        <v>11</v>
      </c>
      <c r="E106" s="47">
        <v>0</v>
      </c>
      <c r="F106" s="47">
        <v>0</v>
      </c>
      <c r="G106" s="7">
        <f t="shared" si="5"/>
        <v>0</v>
      </c>
      <c r="H106" s="11"/>
      <c r="I106" s="72"/>
    </row>
    <row r="107" spans="1:9" s="5" customFormat="1" ht="66.75" customHeight="1">
      <c r="A107" s="27">
        <v>7</v>
      </c>
      <c r="B107" s="16" t="s">
        <v>126</v>
      </c>
      <c r="C107" s="29" t="s">
        <v>120</v>
      </c>
      <c r="D107" s="27" t="s">
        <v>11</v>
      </c>
      <c r="E107" s="47">
        <v>0</v>
      </c>
      <c r="F107" s="47">
        <v>0</v>
      </c>
      <c r="G107" s="7">
        <f>E107-F107</f>
        <v>0</v>
      </c>
      <c r="H107" s="11"/>
      <c r="I107" s="72"/>
    </row>
    <row r="108" spans="1:9" s="5" customFormat="1" ht="15.75">
      <c r="A108" s="27"/>
      <c r="B108" s="49" t="str">
        <f>B98</f>
        <v>ИТОГО по Программе</v>
      </c>
      <c r="C108" s="21"/>
      <c r="D108" s="21"/>
      <c r="E108" s="65">
        <f>E106</f>
        <v>0</v>
      </c>
      <c r="F108" s="65">
        <f>F106</f>
        <v>0</v>
      </c>
      <c r="G108" s="63">
        <f t="shared" si="5"/>
        <v>0</v>
      </c>
      <c r="H108" s="62"/>
      <c r="I108" s="22"/>
    </row>
    <row r="109" spans="1:9" s="5" customFormat="1" ht="15" customHeight="1">
      <c r="A109" s="119" t="s">
        <v>127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s="5" customFormat="1" ht="38.25" customHeight="1">
      <c r="A110" s="119"/>
      <c r="B110" s="119"/>
      <c r="C110" s="119"/>
      <c r="D110" s="119"/>
      <c r="E110" s="119"/>
      <c r="F110" s="119"/>
      <c r="G110" s="119"/>
      <c r="H110" s="119"/>
      <c r="I110" s="119"/>
    </row>
    <row r="111" spans="1:9" s="5" customFormat="1" ht="22.5">
      <c r="A111" s="27">
        <v>1</v>
      </c>
      <c r="B111" s="16" t="s">
        <v>34</v>
      </c>
      <c r="C111" s="29" t="s">
        <v>13</v>
      </c>
      <c r="D111" s="27" t="s">
        <v>11</v>
      </c>
      <c r="E111" s="30">
        <v>0</v>
      </c>
      <c r="F111" s="30">
        <f>E111</f>
        <v>0</v>
      </c>
      <c r="G111" s="7">
        <f aca="true" t="shared" si="6" ref="G111:G116">E111-F111</f>
        <v>0</v>
      </c>
      <c r="H111" s="22"/>
      <c r="I111" s="72"/>
    </row>
    <row r="112" spans="1:9" s="5" customFormat="1" ht="114" customHeight="1">
      <c r="A112" s="27">
        <v>2</v>
      </c>
      <c r="B112" s="17" t="s">
        <v>35</v>
      </c>
      <c r="C112" s="29" t="s">
        <v>13</v>
      </c>
      <c r="D112" s="27" t="s">
        <v>11</v>
      </c>
      <c r="E112" s="30">
        <v>0</v>
      </c>
      <c r="F112" s="30">
        <f>E112</f>
        <v>0</v>
      </c>
      <c r="G112" s="7">
        <f t="shared" si="6"/>
        <v>0</v>
      </c>
      <c r="H112" s="22"/>
      <c r="I112" s="72"/>
    </row>
    <row r="113" spans="1:9" s="5" customFormat="1" ht="45">
      <c r="A113" s="27">
        <v>3</v>
      </c>
      <c r="B113" s="17" t="s">
        <v>36</v>
      </c>
      <c r="C113" s="29" t="s">
        <v>13</v>
      </c>
      <c r="D113" s="27" t="s">
        <v>11</v>
      </c>
      <c r="E113" s="30">
        <v>0</v>
      </c>
      <c r="F113" s="30">
        <f>E113</f>
        <v>0</v>
      </c>
      <c r="G113" s="7">
        <f t="shared" si="6"/>
        <v>0</v>
      </c>
      <c r="H113" s="22"/>
      <c r="I113" s="72"/>
    </row>
    <row r="114" spans="1:9" s="5" customFormat="1" ht="75">
      <c r="A114" s="27">
        <v>4</v>
      </c>
      <c r="B114" s="17" t="s">
        <v>37</v>
      </c>
      <c r="C114" s="29" t="s">
        <v>13</v>
      </c>
      <c r="D114" s="27" t="s">
        <v>11</v>
      </c>
      <c r="E114" s="30">
        <v>0</v>
      </c>
      <c r="F114" s="30">
        <f>E114</f>
        <v>0</v>
      </c>
      <c r="G114" s="7">
        <f t="shared" si="6"/>
        <v>0</v>
      </c>
      <c r="H114" s="22"/>
      <c r="I114" s="72"/>
    </row>
    <row r="115" spans="1:9" s="5" customFormat="1" ht="22.5">
      <c r="A115" s="27">
        <v>5</v>
      </c>
      <c r="B115" s="17" t="s">
        <v>38</v>
      </c>
      <c r="C115" s="29" t="s">
        <v>13</v>
      </c>
      <c r="D115" s="27" t="s">
        <v>11</v>
      </c>
      <c r="E115" s="30">
        <v>0</v>
      </c>
      <c r="F115" s="30">
        <f>E115</f>
        <v>0</v>
      </c>
      <c r="G115" s="7">
        <f t="shared" si="6"/>
        <v>0</v>
      </c>
      <c r="H115" s="22"/>
      <c r="I115" s="72"/>
    </row>
    <row r="116" spans="1:14" s="5" customFormat="1" ht="81" customHeight="1">
      <c r="A116" s="27">
        <v>6</v>
      </c>
      <c r="B116" s="17" t="s">
        <v>128</v>
      </c>
      <c r="C116" s="29" t="s">
        <v>13</v>
      </c>
      <c r="D116" s="27" t="s">
        <v>11</v>
      </c>
      <c r="E116" s="47">
        <v>7.3</v>
      </c>
      <c r="F116" s="47">
        <v>7.3</v>
      </c>
      <c r="G116" s="7">
        <f t="shared" si="6"/>
        <v>0</v>
      </c>
      <c r="H116" s="11">
        <f>F116/E116</f>
        <v>1</v>
      </c>
      <c r="I116" s="72"/>
      <c r="N116" s="5" t="s">
        <v>62</v>
      </c>
    </row>
    <row r="117" spans="1:9" s="5" customFormat="1" ht="15.75">
      <c r="A117" s="27"/>
      <c r="B117" s="49" t="s">
        <v>57</v>
      </c>
      <c r="C117" s="21"/>
      <c r="D117" s="21"/>
      <c r="E117" s="50">
        <f>E116</f>
        <v>7.3</v>
      </c>
      <c r="F117" s="50">
        <f>F116</f>
        <v>7.3</v>
      </c>
      <c r="G117" s="46">
        <v>0</v>
      </c>
      <c r="H117" s="62">
        <v>1</v>
      </c>
      <c r="I117" s="22"/>
    </row>
    <row r="118" spans="1:9" s="5" customFormat="1" ht="15">
      <c r="A118" s="114" t="s">
        <v>129</v>
      </c>
      <c r="B118" s="113"/>
      <c r="C118" s="113"/>
      <c r="D118" s="113"/>
      <c r="E118" s="113"/>
      <c r="F118" s="113"/>
      <c r="G118" s="113"/>
      <c r="H118" s="113"/>
      <c r="I118" s="115"/>
    </row>
    <row r="119" spans="1:9" s="5" customFormat="1" ht="92.25" customHeight="1">
      <c r="A119" s="116"/>
      <c r="B119" s="117"/>
      <c r="C119" s="117"/>
      <c r="D119" s="117"/>
      <c r="E119" s="117"/>
      <c r="F119" s="117"/>
      <c r="G119" s="117"/>
      <c r="H119" s="117"/>
      <c r="I119" s="118"/>
    </row>
    <row r="120" spans="1:9" s="5" customFormat="1" ht="30" customHeight="1">
      <c r="A120" s="27">
        <v>1</v>
      </c>
      <c r="B120" s="16" t="s">
        <v>17</v>
      </c>
      <c r="C120" s="29" t="s">
        <v>13</v>
      </c>
      <c r="D120" s="27" t="s">
        <v>11</v>
      </c>
      <c r="E120" s="30">
        <v>0</v>
      </c>
      <c r="F120" s="30">
        <f>E120</f>
        <v>0</v>
      </c>
      <c r="G120" s="7">
        <f>E120-F120</f>
        <v>0</v>
      </c>
      <c r="H120" s="22"/>
      <c r="I120" s="72"/>
    </row>
    <row r="121" spans="1:9" s="5" customFormat="1" ht="95.25" customHeight="1">
      <c r="A121" s="27">
        <v>2</v>
      </c>
      <c r="B121" s="17" t="s">
        <v>18</v>
      </c>
      <c r="C121" s="29" t="s">
        <v>13</v>
      </c>
      <c r="D121" s="27" t="s">
        <v>11</v>
      </c>
      <c r="E121" s="30">
        <v>0</v>
      </c>
      <c r="F121" s="30">
        <f>E121</f>
        <v>0</v>
      </c>
      <c r="G121" s="7">
        <f>E121-F121</f>
        <v>0</v>
      </c>
      <c r="H121" s="22"/>
      <c r="I121" s="72"/>
    </row>
    <row r="122" spans="1:9" s="5" customFormat="1" ht="69.75" customHeight="1">
      <c r="A122" s="27">
        <v>3</v>
      </c>
      <c r="B122" s="17" t="s">
        <v>130</v>
      </c>
      <c r="C122" s="29" t="s">
        <v>13</v>
      </c>
      <c r="D122" s="27" t="s">
        <v>11</v>
      </c>
      <c r="E122" s="47">
        <v>7.3</v>
      </c>
      <c r="F122" s="47">
        <v>7.3</v>
      </c>
      <c r="G122" s="7">
        <f>E122-F122</f>
        <v>0</v>
      </c>
      <c r="H122" s="48">
        <f>F122/E122</f>
        <v>1</v>
      </c>
      <c r="I122" s="72"/>
    </row>
    <row r="123" spans="1:9" s="5" customFormat="1" ht="60" customHeight="1">
      <c r="A123" s="27">
        <v>4</v>
      </c>
      <c r="B123" s="17" t="s">
        <v>24</v>
      </c>
      <c r="C123" s="29" t="s">
        <v>13</v>
      </c>
      <c r="D123" s="27" t="s">
        <v>11</v>
      </c>
      <c r="E123" s="47">
        <v>0</v>
      </c>
      <c r="F123" s="47">
        <v>0</v>
      </c>
      <c r="G123" s="7">
        <f>E123-F123</f>
        <v>0</v>
      </c>
      <c r="H123" s="48"/>
      <c r="I123" s="72"/>
    </row>
    <row r="124" spans="1:9" s="5" customFormat="1" ht="69" customHeight="1">
      <c r="A124" s="27">
        <v>5</v>
      </c>
      <c r="B124" s="17" t="s">
        <v>25</v>
      </c>
      <c r="C124" s="29" t="s">
        <v>13</v>
      </c>
      <c r="D124" s="44" t="s">
        <v>11</v>
      </c>
      <c r="E124" s="47">
        <v>0</v>
      </c>
      <c r="F124" s="47">
        <v>0</v>
      </c>
      <c r="G124" s="7">
        <f>E124-F124</f>
        <v>0</v>
      </c>
      <c r="H124" s="11"/>
      <c r="I124" s="72"/>
    </row>
    <row r="125" spans="1:9" s="5" customFormat="1" ht="15.75">
      <c r="A125" s="27"/>
      <c r="B125" s="49" t="s">
        <v>57</v>
      </c>
      <c r="C125" s="21"/>
      <c r="D125" s="21"/>
      <c r="E125" s="50">
        <f>E122</f>
        <v>7.3</v>
      </c>
      <c r="F125" s="50">
        <f>F122</f>
        <v>7.3</v>
      </c>
      <c r="G125" s="46">
        <v>0</v>
      </c>
      <c r="H125" s="62">
        <f>H122</f>
        <v>1</v>
      </c>
      <c r="I125" s="22"/>
    </row>
    <row r="126" spans="1:10" s="5" customFormat="1" ht="50.25" customHeight="1">
      <c r="A126" s="98" t="s">
        <v>131</v>
      </c>
      <c r="B126" s="99"/>
      <c r="C126" s="99"/>
      <c r="D126" s="99"/>
      <c r="E126" s="99"/>
      <c r="F126" s="99"/>
      <c r="G126" s="99"/>
      <c r="H126" s="99"/>
      <c r="I126" s="100"/>
      <c r="J126" s="78"/>
    </row>
    <row r="127" spans="1:9" s="5" customFormat="1" ht="255" customHeight="1">
      <c r="A127" s="27">
        <v>1</v>
      </c>
      <c r="B127" s="17" t="s">
        <v>133</v>
      </c>
      <c r="C127" s="37" t="s">
        <v>13</v>
      </c>
      <c r="D127" s="27" t="s">
        <v>11</v>
      </c>
      <c r="E127" s="30">
        <v>17998.2</v>
      </c>
      <c r="F127" s="30">
        <v>5812.8</v>
      </c>
      <c r="G127" s="30">
        <f>E127-F127</f>
        <v>12185.400000000001</v>
      </c>
      <c r="H127" s="26">
        <f>F127/E127</f>
        <v>0.32296562989632294</v>
      </c>
      <c r="I127" s="73" t="s">
        <v>139</v>
      </c>
    </row>
    <row r="128" spans="1:9" s="5" customFormat="1" ht="21.75" customHeight="1">
      <c r="A128" s="14"/>
      <c r="B128" s="34" t="s">
        <v>14</v>
      </c>
      <c r="C128" s="29"/>
      <c r="D128" s="14"/>
      <c r="E128" s="35">
        <v>17998.2</v>
      </c>
      <c r="F128" s="35">
        <v>5812.8</v>
      </c>
      <c r="G128" s="35">
        <f>E128-F128</f>
        <v>12185.400000000001</v>
      </c>
      <c r="H128" s="67">
        <f>F128/E128</f>
        <v>0.32296562989632294</v>
      </c>
      <c r="I128" s="31"/>
    </row>
    <row r="129" spans="1:9" s="5" customFormat="1" ht="70.5" customHeight="1">
      <c r="A129" s="98" t="s">
        <v>134</v>
      </c>
      <c r="B129" s="99"/>
      <c r="C129" s="99"/>
      <c r="D129" s="99"/>
      <c r="E129" s="99"/>
      <c r="F129" s="99"/>
      <c r="G129" s="99"/>
      <c r="H129" s="99"/>
      <c r="I129" s="100"/>
    </row>
    <row r="130" spans="1:9" s="5" customFormat="1" ht="76.5" customHeight="1">
      <c r="A130" s="14">
        <v>1</v>
      </c>
      <c r="B130" s="6" t="s">
        <v>39</v>
      </c>
      <c r="C130" s="29" t="s">
        <v>13</v>
      </c>
      <c r="D130" s="14" t="s">
        <v>11</v>
      </c>
      <c r="E130" s="30">
        <v>0</v>
      </c>
      <c r="F130" s="30">
        <f aca="true" t="shared" si="7" ref="F130:F145">E130</f>
        <v>0</v>
      </c>
      <c r="G130" s="7">
        <f aca="true" t="shared" si="8" ref="G130:G138">E130-F130</f>
        <v>0</v>
      </c>
      <c r="H130" s="31"/>
      <c r="I130" s="70"/>
    </row>
    <row r="131" spans="1:9" s="5" customFormat="1" ht="59.25" customHeight="1">
      <c r="A131" s="14">
        <v>2</v>
      </c>
      <c r="B131" s="6" t="s">
        <v>40</v>
      </c>
      <c r="C131" s="29" t="s">
        <v>13</v>
      </c>
      <c r="D131" s="14" t="s">
        <v>11</v>
      </c>
      <c r="E131" s="30">
        <v>0</v>
      </c>
      <c r="F131" s="30">
        <f>E131</f>
        <v>0</v>
      </c>
      <c r="G131" s="7">
        <f t="shared" si="8"/>
        <v>0</v>
      </c>
      <c r="H131" s="32"/>
      <c r="I131" s="70"/>
    </row>
    <row r="132" spans="1:9" s="5" customFormat="1" ht="75" customHeight="1">
      <c r="A132" s="14">
        <v>3</v>
      </c>
      <c r="B132" s="6" t="s">
        <v>41</v>
      </c>
      <c r="C132" s="29" t="s">
        <v>13</v>
      </c>
      <c r="D132" s="14" t="s">
        <v>11</v>
      </c>
      <c r="E132" s="30">
        <v>0</v>
      </c>
      <c r="F132" s="30">
        <f t="shared" si="7"/>
        <v>0</v>
      </c>
      <c r="G132" s="7">
        <f t="shared" si="8"/>
        <v>0</v>
      </c>
      <c r="H132" s="31"/>
      <c r="I132" s="70"/>
    </row>
    <row r="133" spans="1:9" s="5" customFormat="1" ht="45">
      <c r="A133" s="14">
        <v>4</v>
      </c>
      <c r="B133" s="6" t="s">
        <v>42</v>
      </c>
      <c r="C133" s="29" t="s">
        <v>13</v>
      </c>
      <c r="D133" s="14" t="s">
        <v>11</v>
      </c>
      <c r="E133" s="30">
        <v>0</v>
      </c>
      <c r="F133" s="30">
        <f t="shared" si="7"/>
        <v>0</v>
      </c>
      <c r="G133" s="7">
        <f t="shared" si="8"/>
        <v>0</v>
      </c>
      <c r="H133" s="31"/>
      <c r="I133" s="70"/>
    </row>
    <row r="134" spans="1:9" s="5" customFormat="1" ht="60" customHeight="1">
      <c r="A134" s="14">
        <v>5</v>
      </c>
      <c r="B134" s="15" t="s">
        <v>67</v>
      </c>
      <c r="C134" s="29" t="s">
        <v>13</v>
      </c>
      <c r="D134" s="14" t="s">
        <v>11</v>
      </c>
      <c r="E134" s="30">
        <v>0</v>
      </c>
      <c r="F134" s="30">
        <f t="shared" si="7"/>
        <v>0</v>
      </c>
      <c r="G134" s="7">
        <f t="shared" si="8"/>
        <v>0</v>
      </c>
      <c r="H134" s="31"/>
      <c r="I134" s="70"/>
    </row>
    <row r="135" spans="1:9" s="5" customFormat="1" ht="45" customHeight="1">
      <c r="A135" s="14">
        <v>6</v>
      </c>
      <c r="B135" s="6" t="s">
        <v>43</v>
      </c>
      <c r="C135" s="29" t="s">
        <v>13</v>
      </c>
      <c r="D135" s="14" t="s">
        <v>11</v>
      </c>
      <c r="E135" s="30">
        <v>0</v>
      </c>
      <c r="F135" s="30">
        <f>E135</f>
        <v>0</v>
      </c>
      <c r="G135" s="7">
        <f t="shared" si="8"/>
        <v>0</v>
      </c>
      <c r="H135" s="31"/>
      <c r="I135" s="70"/>
    </row>
    <row r="136" spans="1:9" s="5" customFormat="1" ht="60" customHeight="1">
      <c r="A136" s="14">
        <v>7</v>
      </c>
      <c r="B136" s="15" t="s">
        <v>135</v>
      </c>
      <c r="C136" s="29" t="s">
        <v>13</v>
      </c>
      <c r="D136" s="14" t="s">
        <v>11</v>
      </c>
      <c r="E136" s="30">
        <v>18.7</v>
      </c>
      <c r="F136" s="30">
        <v>18.7</v>
      </c>
      <c r="G136" s="7">
        <f t="shared" si="8"/>
        <v>0</v>
      </c>
      <c r="H136" s="11">
        <f>F136/E136</f>
        <v>1</v>
      </c>
      <c r="I136" s="70"/>
    </row>
    <row r="137" spans="1:9" s="5" customFormat="1" ht="44.25" customHeight="1">
      <c r="A137" s="14">
        <v>8</v>
      </c>
      <c r="B137" s="6" t="s">
        <v>44</v>
      </c>
      <c r="C137" s="29" t="s">
        <v>13</v>
      </c>
      <c r="D137" s="14" t="s">
        <v>11</v>
      </c>
      <c r="E137" s="30">
        <v>0</v>
      </c>
      <c r="F137" s="30">
        <f t="shared" si="7"/>
        <v>0</v>
      </c>
      <c r="G137" s="7">
        <f t="shared" si="8"/>
        <v>0</v>
      </c>
      <c r="H137" s="33"/>
      <c r="I137" s="70"/>
    </row>
    <row r="138" spans="1:9" s="5" customFormat="1" ht="15">
      <c r="A138" s="14"/>
      <c r="B138" s="34" t="s">
        <v>14</v>
      </c>
      <c r="C138" s="29"/>
      <c r="D138" s="14"/>
      <c r="E138" s="35">
        <f>SUM(E129:E137)</f>
        <v>18.7</v>
      </c>
      <c r="F138" s="35">
        <f>SUM(F129:F137)</f>
        <v>18.7</v>
      </c>
      <c r="G138" s="63">
        <f t="shared" si="8"/>
        <v>0</v>
      </c>
      <c r="H138" s="62">
        <v>1</v>
      </c>
      <c r="I138" s="31"/>
    </row>
    <row r="139" spans="1:9" s="5" customFormat="1" ht="116.25" customHeight="1">
      <c r="A139" s="110" t="s">
        <v>136</v>
      </c>
      <c r="B139" s="111"/>
      <c r="C139" s="111"/>
      <c r="D139" s="111"/>
      <c r="E139" s="111"/>
      <c r="F139" s="111"/>
      <c r="G139" s="111"/>
      <c r="H139" s="111"/>
      <c r="I139" s="112"/>
    </row>
    <row r="140" spans="1:9" s="5" customFormat="1" ht="46.5" customHeight="1">
      <c r="A140" s="14">
        <v>1</v>
      </c>
      <c r="B140" s="6" t="s">
        <v>45</v>
      </c>
      <c r="C140" s="29" t="s">
        <v>13</v>
      </c>
      <c r="D140" s="14" t="s">
        <v>11</v>
      </c>
      <c r="E140" s="36">
        <v>0</v>
      </c>
      <c r="F140" s="30">
        <v>0</v>
      </c>
      <c r="G140" s="7">
        <f aca="true" t="shared" si="9" ref="G140:G145">E140-F140</f>
        <v>0</v>
      </c>
      <c r="H140" s="32"/>
      <c r="I140" s="70"/>
    </row>
    <row r="141" spans="1:9" s="5" customFormat="1" ht="120" customHeight="1">
      <c r="A141" s="14">
        <v>2</v>
      </c>
      <c r="B141" s="15" t="s">
        <v>46</v>
      </c>
      <c r="C141" s="29" t="s">
        <v>13</v>
      </c>
      <c r="D141" s="14" t="s">
        <v>11</v>
      </c>
      <c r="E141" s="30">
        <v>0</v>
      </c>
      <c r="F141" s="30">
        <v>0</v>
      </c>
      <c r="G141" s="7">
        <f t="shared" si="9"/>
        <v>0</v>
      </c>
      <c r="H141" s="31"/>
      <c r="I141" s="70"/>
    </row>
    <row r="142" spans="1:9" s="5" customFormat="1" ht="60" customHeight="1">
      <c r="A142" s="14">
        <v>3</v>
      </c>
      <c r="B142" s="15" t="s">
        <v>137</v>
      </c>
      <c r="C142" s="29" t="s">
        <v>13</v>
      </c>
      <c r="D142" s="14" t="s">
        <v>11</v>
      </c>
      <c r="E142" s="30">
        <v>7.3</v>
      </c>
      <c r="F142" s="30">
        <v>7.3</v>
      </c>
      <c r="G142" s="7">
        <f t="shared" si="9"/>
        <v>0</v>
      </c>
      <c r="H142" s="26">
        <f>F142/E142</f>
        <v>1</v>
      </c>
      <c r="I142" s="70"/>
    </row>
    <row r="143" spans="1:9" s="5" customFormat="1" ht="45" customHeight="1">
      <c r="A143" s="14">
        <v>4</v>
      </c>
      <c r="B143" s="6" t="s">
        <v>47</v>
      </c>
      <c r="C143" s="29" t="s">
        <v>13</v>
      </c>
      <c r="D143" s="14" t="s">
        <v>11</v>
      </c>
      <c r="E143" s="30">
        <v>0</v>
      </c>
      <c r="F143" s="30">
        <f t="shared" si="7"/>
        <v>0</v>
      </c>
      <c r="G143" s="7">
        <f t="shared" si="9"/>
        <v>0</v>
      </c>
      <c r="H143" s="31"/>
      <c r="I143" s="70"/>
    </row>
    <row r="144" spans="1:9" s="5" customFormat="1" ht="94.5" customHeight="1">
      <c r="A144" s="14">
        <v>5</v>
      </c>
      <c r="B144" s="6" t="s">
        <v>48</v>
      </c>
      <c r="C144" s="29" t="s">
        <v>120</v>
      </c>
      <c r="D144" s="14" t="s">
        <v>11</v>
      </c>
      <c r="E144" s="30">
        <v>0</v>
      </c>
      <c r="F144" s="30">
        <f t="shared" si="7"/>
        <v>0</v>
      </c>
      <c r="G144" s="7">
        <f t="shared" si="9"/>
        <v>0</v>
      </c>
      <c r="H144" s="31"/>
      <c r="I144" s="70"/>
    </row>
    <row r="145" spans="1:9" s="5" customFormat="1" ht="30">
      <c r="A145" s="14">
        <v>6</v>
      </c>
      <c r="B145" s="6" t="s">
        <v>49</v>
      </c>
      <c r="C145" s="29" t="s">
        <v>13</v>
      </c>
      <c r="D145" s="14" t="s">
        <v>11</v>
      </c>
      <c r="E145" s="30">
        <v>0</v>
      </c>
      <c r="F145" s="30">
        <f t="shared" si="7"/>
        <v>0</v>
      </c>
      <c r="G145" s="7">
        <f t="shared" si="9"/>
        <v>0</v>
      </c>
      <c r="H145" s="31"/>
      <c r="I145" s="70"/>
    </row>
    <row r="146" spans="1:9" s="5" customFormat="1" ht="15">
      <c r="A146" s="14"/>
      <c r="B146" s="34" t="s">
        <v>14</v>
      </c>
      <c r="C146" s="29"/>
      <c r="D146" s="14"/>
      <c r="E146" s="35">
        <f>E145+E144+E143+E142+E141+E140</f>
        <v>7.3</v>
      </c>
      <c r="F146" s="35">
        <f>F145+F144+F143+F142+F141+F140</f>
        <v>7.3</v>
      </c>
      <c r="G146" s="35">
        <f>G145+G144+G143+G142+G141+G140</f>
        <v>0</v>
      </c>
      <c r="H146" s="64">
        <f>H142</f>
        <v>1</v>
      </c>
      <c r="I146" s="31"/>
    </row>
    <row r="147" spans="1:9" s="5" customFormat="1" ht="25.5" customHeight="1">
      <c r="A147" s="27"/>
      <c r="B147" s="79" t="s">
        <v>132</v>
      </c>
      <c r="C147" s="21"/>
      <c r="D147" s="21"/>
      <c r="E147" s="65">
        <f>E146+E138+E128+E125+E117+E108+E98+E88+E77+E68+E61+E50</f>
        <v>50097.899999999994</v>
      </c>
      <c r="F147" s="65">
        <f>+F146+F138+F128+F125+F117+F108+F98+F88+F77+F68+F61+F50</f>
        <v>11496.5</v>
      </c>
      <c r="G147" s="80">
        <f>E147-F147</f>
        <v>38601.399999999994</v>
      </c>
      <c r="H147" s="62">
        <f>F147/E147</f>
        <v>0.22948067683475756</v>
      </c>
      <c r="I147" s="22"/>
    </row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</sheetData>
  <sheetProtection/>
  <mergeCells count="36">
    <mergeCell ref="A129:I129"/>
    <mergeCell ref="A139:I139"/>
    <mergeCell ref="A78:I78"/>
    <mergeCell ref="A89:I89"/>
    <mergeCell ref="A99:I100"/>
    <mergeCell ref="A109:I110"/>
    <mergeCell ref="A118:I119"/>
    <mergeCell ref="A126:I126"/>
    <mergeCell ref="A35:I35"/>
    <mergeCell ref="A42:I42"/>
    <mergeCell ref="A44:I44"/>
    <mergeCell ref="A51:I51"/>
    <mergeCell ref="A62:I62"/>
    <mergeCell ref="A69:I69"/>
    <mergeCell ref="A39:I39"/>
    <mergeCell ref="A15:I15"/>
    <mergeCell ref="A16:I16"/>
    <mergeCell ref="A22:I22"/>
    <mergeCell ref="A25:I25"/>
    <mergeCell ref="A28:I28"/>
    <mergeCell ref="A30:I30"/>
    <mergeCell ref="A12:B14"/>
    <mergeCell ref="C12:D12"/>
    <mergeCell ref="E12:H12"/>
    <mergeCell ref="I12:I14"/>
    <mergeCell ref="C13:C14"/>
    <mergeCell ref="D13:D14"/>
    <mergeCell ref="E13:E14"/>
    <mergeCell ref="F13:F14"/>
    <mergeCell ref="G13:H13"/>
    <mergeCell ref="H1:I1"/>
    <mergeCell ref="F2:I2"/>
    <mergeCell ref="C3:I3"/>
    <mergeCell ref="H4:I4"/>
    <mergeCell ref="A7:I7"/>
    <mergeCell ref="A8:I8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9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komarovo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2023-07-12T08:58:27Z</cp:lastPrinted>
  <dcterms:created xsi:type="dcterms:W3CDTF">2014-03-20T11:06:13Z</dcterms:created>
  <dcterms:modified xsi:type="dcterms:W3CDTF">2023-07-27T06:09:24Z</dcterms:modified>
  <cp:category/>
  <cp:version/>
  <cp:contentType/>
  <cp:contentStatus/>
</cp:coreProperties>
</file>