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23" activeTab="0"/>
  </bookViews>
  <sheets>
    <sheet name=" 1 кв. 2022 ведомственная" sheetId="1" r:id="rId1"/>
  </sheets>
  <definedNames>
    <definedName name="_xlnm.Print_Area" localSheetId="0">' 1 кв. 2022 ведомственная'!$A$1:$I$49</definedName>
  </definedNames>
  <calcPr fullCalcOnLoad="1"/>
</workbook>
</file>

<file path=xl/sharedStrings.xml><?xml version="1.0" encoding="utf-8"?>
<sst xmlns="http://schemas.openxmlformats.org/spreadsheetml/2006/main" count="97" uniqueCount="51">
  <si>
    <t>ОТЧЕТ</t>
  </si>
  <si>
    <t>Наименование</t>
  </si>
  <si>
    <t>Источник финансирования</t>
  </si>
  <si>
    <t>Местный бюджет</t>
  </si>
  <si>
    <t>Прочие источники</t>
  </si>
  <si>
    <t>Объем финансирования тыс.руб.</t>
  </si>
  <si>
    <t>Плановые значения</t>
  </si>
  <si>
    <t>Исполнение</t>
  </si>
  <si>
    <t>Отклонение</t>
  </si>
  <si>
    <t>Относительное (%)</t>
  </si>
  <si>
    <t>Причины отклонения</t>
  </si>
  <si>
    <t>-</t>
  </si>
  <si>
    <t>Абсолютное тыс.руб.</t>
  </si>
  <si>
    <t>бюджет МО Репино</t>
  </si>
  <si>
    <t>ИТОГО по Программе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</si>
  <si>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</si>
  <si>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Устройство цветников и уход за цветами, кустами 
202,6 кв. м цветников. Сквер (38-120-2) – Муниципальный сад отдыха
</t>
  </si>
  <si>
    <t xml:space="preserve">Стрижка газонов (4 раза за сезон), 20550,0 кв. м.
Стрижка прочего растительного покрытия (2 раза за сезон), 21706,0 кв. м. Сквер (38-120-2) 
</t>
  </si>
  <si>
    <t>Восстановительная стоимость зеленых насаждений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</si>
  <si>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Санкт-Петербурга, включающих:</t>
  </si>
  <si>
    <t>Проведение санитарных рубок (в т.ч. удаление аварийных, больных деревьев и кустарников), (скверы 38-120-02)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</si>
  <si>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всеросийского и международного значения на внутриквартальных территориях</t>
  </si>
  <si>
    <t>Обеспечение проектирования благоустройства при размещении элементов благоустройства</t>
  </si>
  <si>
    <t>Услуги по составлению сметной документации на выполнение работ по благоустройству на территории ВМО СПб поселок Репино</t>
  </si>
  <si>
    <t>Услуги по осуществлению строительного контроля (технического надзора) за ходом выполненных работ</t>
  </si>
  <si>
    <t>Услуги по ремонту и окраске МАФ и оборудования (Привокзальная д.14, Приморская 423)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</si>
  <si>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площадках, включающие:</t>
  </si>
  <si>
    <t xml:space="preserve">Содержание территорий зеленых насаждений общего пользования местного значения     ВМО поселок Репино. Территории 14,06 га: - 38-120-1: сквер б/н между д. 7 лит. Д по Лермонтовскому пр. и д. 12 по Лесной ул.; - 38-120-2: сквер б/н между Нагорной ул. и д. 423 по Приморскому шоссе; - 38-120-3: сквер б/н севернее д. 423, корп. 1, по Приморскому шоссе;- 38-120-4: сквер б/н западнее д. 423, корп. 2, по Приморскому шоссе;- 38-120-5: сквер б/н южнее д. 423, корп. 2, по Приморскому шоссе;- 38-120-6: сквер б/н между д. 5 по Цветочному пер.  и д.4 по Цветочной ул.;- 38-120-7: сквер б/н восточнее д. 40 по Привокзальной ул.; - 38-120-8: сквер б/н между д. 16 по Лагерной ул. и д. 18а по Большому пр.;- 38-120-9: сквер б/н севернее д. 20 по 1-й Новой ул.;- 38-120-10: сквер б/н южнее д. 3 по Цветочной ул.;-38-120-11: сквер б/н западнее д. 8 по Песочной ул.;-38-120-12: сквер б/н южнее д. 9б по Финляндской ул.;-38-120-13: сквер б/н южнее пересечения ул. Репина и 1-й Новой ул.;-38-120-14: сквер б/н на Приморском шоссе у д. 436;-38-120-15: сквер б/н на Приморском шоссе восточнее д. 444;-38-120-16: сквер б/н северо-западнее д. 23, литера А, по 2-й Новой ул.
</t>
  </si>
  <si>
    <t>Оказание услуг по хранению новогодних украшений</t>
  </si>
  <si>
    <t>Работы по оформлению территории ВМО СПб поселок Репино к праздничным мероприятиям (демонтаж и отключение оборудования)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</si>
  <si>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</si>
  <si>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Выполнение работ по обустройству элемента благоустройства ВМО СПб поселок Репино (навеса для хранения велосипедов и детских колясок) по адресу: поселок Репино, ул. Песочная, 10</t>
  </si>
  <si>
    <t xml:space="preserve">Размещение уличной мебели (скамеек), содержание (ремонт и окраска) уличной мебели, информационных стендов на внутриквартальных территориях поселка Репино
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</si>
  <si>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зелёных насаждений на указанных территориях, включающих:</t>
  </si>
  <si>
    <t xml:space="preserve">     от 13.04.2022 № 22</t>
  </si>
  <si>
    <t xml:space="preserve">           Приложение № 1</t>
  </si>
  <si>
    <t xml:space="preserve">          к Постановлению Местной администрации</t>
  </si>
  <si>
    <t>внутригородского муниципального образования  Санкт-Петербурга поселок Репино</t>
  </si>
  <si>
    <t xml:space="preserve">Обустройство элемента благоустройства, (скверы 38-120-02)
(тренажерная площадка с резиновым покрытием, спортивным оборудованием, набивная дорожка) 1068,3 кв.м.
</t>
  </si>
  <si>
    <t xml:space="preserve">Посадка деревьев и кустарников (сквер 38-120-02): - ели  – 15 шт
</t>
  </si>
  <si>
    <t>Ремонт контейнерных площадок:
- Приморское шоссе, д. 423, корп. 1 и корп. 2.
– ул. Привокзальная, д. 16</t>
  </si>
  <si>
    <t xml:space="preserve">Содержание и уборка спортивных площадок:
 - ул. Репина – 750 кв.м.;
- Приморское шоссе, западнее дома 410 – 247 кв.м.
</t>
  </si>
  <si>
    <t>Замена и текущий ремонт детского оборудования на детской площадке: Приморское шоссе, дом 423, корп. 1 и корп. 2.</t>
  </si>
  <si>
    <t xml:space="preserve">Проведение паспортизации территории зеленых насаждений общего пользования местного значения на территории муниципального образования (скверы 38-120-1; 38-120-3; 38-120-4; 38-120-5; 38-120-7; 38-120-8; 38-120-9; 38-120-10; 38-120-13)                 </t>
  </si>
  <si>
    <t xml:space="preserve">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</si>
  <si>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Выполнение проектных работ и разработка проекта:
- детской площадки по адресу: Приморское шоссе д.423 корп. 1 и корп. 2;
- спортивной площадки по адресу: ул. Нагорная, МСО (сквер 38-120-2)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</si>
  <si>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</si>
  <si>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покрытий, расположенных на внутриквартальных территориях по адресу: ул. Песочная, д. 10.</t>
  </si>
  <si>
    <t>ВСЕГО В 2022 ГОДУ:</t>
  </si>
  <si>
    <t xml:space="preserve"> "Благоустройство территории внутригородского муниципального образования Санкт-Петербурга поселок Репино на 2022 год"</t>
  </si>
  <si>
    <t>об исполнении ведомственных целевых программ за I квартал 2022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</si>
</sst>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  <numFmt numFmtId="180" formatCode="[$-FC19]d\ mmmm\ yyyy\ &quot;г.&quot;"/>
    <numFmt numFmtId="181" formatCode="#,##0.000"/>
    <numFmt numFmtId="182" formatCode="[&lt;=9999999]###\-####;\(###\)\ ###\-#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distributed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distributed"/>
    </xf>
    <xf numFmtId="0" fontId="5" fillId="0" borderId="10" xfId="0" applyFont="1" applyBorder="1" applyAlignment="1">
      <alignment horizontal="left" vertical="distributed"/>
    </xf>
    <xf numFmtId="0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9" fontId="3" fillId="0" borderId="10" xfId="57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10" fontId="56" fillId="0" borderId="10" xfId="57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vertical="distributed"/>
    </xf>
    <xf numFmtId="0" fontId="56" fillId="0" borderId="10" xfId="0" applyFont="1" applyFill="1" applyBorder="1" applyAlignment="1">
      <alignment horizontal="left" vertical="center" wrapText="1"/>
    </xf>
    <xf numFmtId="49" fontId="52" fillId="0" borderId="0" xfId="0" applyNumberFormat="1" applyFont="1" applyAlignment="1">
      <alignment/>
    </xf>
    <xf numFmtId="0" fontId="0" fillId="0" borderId="0" xfId="0" applyAlignment="1">
      <alignment/>
    </xf>
    <xf numFmtId="49" fontId="5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33" borderId="12" xfId="0" applyFont="1" applyFill="1" applyBorder="1" applyAlignment="1">
      <alignment horizontal="center" vertical="distributed"/>
    </xf>
    <xf numFmtId="0" fontId="6" fillId="33" borderId="14" xfId="0" applyFont="1" applyFill="1" applyBorder="1" applyAlignment="1">
      <alignment horizontal="center" vertical="distributed"/>
    </xf>
    <xf numFmtId="0" fontId="6" fillId="33" borderId="13" xfId="0" applyFont="1" applyFill="1" applyBorder="1" applyAlignment="1">
      <alignment horizontal="center" vertical="distributed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distributed"/>
    </xf>
    <xf numFmtId="0" fontId="3" fillId="33" borderId="14" xfId="0" applyFont="1" applyFill="1" applyBorder="1" applyAlignment="1">
      <alignment horizontal="center" vertical="distributed"/>
    </xf>
    <xf numFmtId="0" fontId="3" fillId="33" borderId="13" xfId="0" applyFont="1" applyFill="1" applyBorder="1" applyAlignment="1">
      <alignment horizontal="center" vertical="distributed"/>
    </xf>
    <xf numFmtId="0" fontId="56" fillId="33" borderId="12" xfId="0" applyFont="1" applyFill="1" applyBorder="1" applyAlignment="1">
      <alignment horizontal="center" vertical="distributed"/>
    </xf>
    <xf numFmtId="0" fontId="56" fillId="33" borderId="14" xfId="0" applyFont="1" applyFill="1" applyBorder="1" applyAlignment="1">
      <alignment horizontal="center" vertical="distributed"/>
    </xf>
    <xf numFmtId="0" fontId="56" fillId="33" borderId="13" xfId="0" applyFont="1" applyFill="1" applyBorder="1" applyAlignment="1">
      <alignment horizontal="center" vertical="distributed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21" xfId="0" applyFont="1" applyBorder="1" applyAlignment="1">
      <alignment horizontal="center" vertical="distributed"/>
    </xf>
    <xf numFmtId="0" fontId="53" fillId="0" borderId="22" xfId="0" applyFont="1" applyBorder="1" applyAlignment="1">
      <alignment horizontal="center" vertical="distributed"/>
    </xf>
    <xf numFmtId="0" fontId="53" fillId="0" borderId="23" xfId="0" applyFont="1" applyBorder="1" applyAlignment="1">
      <alignment horizontal="center" vertical="distributed"/>
    </xf>
    <xf numFmtId="0" fontId="53" fillId="0" borderId="10" xfId="0" applyFont="1" applyBorder="1" applyAlignment="1">
      <alignment horizontal="center" vertical="distributed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50" zoomScalePageLayoutView="0" workbookViewId="0" topLeftCell="A19">
      <selection activeCell="H18" sqref="H18"/>
    </sheetView>
  </sheetViews>
  <sheetFormatPr defaultColWidth="9.140625" defaultRowHeight="15"/>
  <cols>
    <col min="1" max="1" width="4.7109375" style="0" customWidth="1"/>
    <col min="2" max="2" width="73.28125" style="0" customWidth="1"/>
    <col min="3" max="3" width="10.28125" style="0" customWidth="1"/>
    <col min="4" max="4" width="9.28125" style="0" customWidth="1"/>
    <col min="5" max="5" width="11.28125" style="0" customWidth="1"/>
    <col min="6" max="6" width="10.57421875" style="0" customWidth="1"/>
    <col min="7" max="7" width="12.00390625" style="0" customWidth="1"/>
    <col min="8" max="8" width="12.140625" style="0" customWidth="1"/>
    <col min="9" max="9" width="10.28125" style="0" customWidth="1"/>
    <col min="10" max="10" width="5.00390625" style="0" hidden="1" customWidth="1"/>
    <col min="11" max="11" width="10.00390625" style="0" hidden="1" customWidth="1"/>
  </cols>
  <sheetData>
    <row r="1" spans="8:9" ht="15">
      <c r="H1" s="65" t="s">
        <v>35</v>
      </c>
      <c r="I1" s="65"/>
    </row>
    <row r="2" spans="6:9" ht="15" customHeight="1">
      <c r="F2" s="66" t="s">
        <v>36</v>
      </c>
      <c r="G2" s="66"/>
      <c r="H2" s="66"/>
      <c r="I2" s="66"/>
    </row>
    <row r="3" spans="3:9" ht="15" customHeight="1">
      <c r="C3" s="66" t="s">
        <v>37</v>
      </c>
      <c r="D3" s="66"/>
      <c r="E3" s="66"/>
      <c r="F3" s="66"/>
      <c r="G3" s="66"/>
      <c r="H3" s="66"/>
      <c r="I3" s="66"/>
    </row>
    <row r="4" spans="6:9" ht="15" customHeight="1">
      <c r="F4" s="32"/>
      <c r="G4" s="32"/>
      <c r="H4" s="66" t="s">
        <v>34</v>
      </c>
      <c r="I4" s="66"/>
    </row>
    <row r="5" spans="6:9" ht="15" customHeight="1">
      <c r="F5" s="32"/>
      <c r="G5" s="32"/>
      <c r="H5" s="30"/>
      <c r="I5" s="30"/>
    </row>
    <row r="6" spans="1:9" ht="18.75" customHeight="1">
      <c r="A6" s="1"/>
      <c r="B6" s="1"/>
      <c r="C6" s="1"/>
      <c r="E6" s="30"/>
      <c r="F6" s="31"/>
      <c r="G6" s="31"/>
      <c r="H6" s="31"/>
      <c r="I6" s="31"/>
    </row>
    <row r="7" spans="1:9" ht="20.25">
      <c r="A7" s="67" t="s">
        <v>0</v>
      </c>
      <c r="B7" s="67"/>
      <c r="C7" s="67"/>
      <c r="D7" s="67"/>
      <c r="E7" s="67"/>
      <c r="F7" s="67"/>
      <c r="G7" s="67"/>
      <c r="H7" s="67"/>
      <c r="I7" s="67"/>
    </row>
    <row r="8" spans="1:9" ht="20.25" customHeight="1">
      <c r="A8" s="68" t="s">
        <v>50</v>
      </c>
      <c r="B8" s="68"/>
      <c r="C8" s="68"/>
      <c r="D8" s="68"/>
      <c r="E8" s="68"/>
      <c r="F8" s="68"/>
      <c r="G8" s="68"/>
      <c r="H8" s="68"/>
      <c r="I8" s="68"/>
    </row>
    <row r="9" spans="1:9" ht="12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0.25" customHeight="1" hidden="1">
      <c r="A10" s="3"/>
      <c r="B10" s="3"/>
      <c r="C10" s="3"/>
      <c r="D10" s="3"/>
      <c r="E10" s="3"/>
      <c r="F10" s="3"/>
      <c r="G10" s="3"/>
      <c r="H10" s="3"/>
      <c r="I10" s="3"/>
    </row>
    <row r="11" spans="1:9" ht="18" customHeight="1" hidden="1">
      <c r="A11" s="3"/>
      <c r="B11" s="3"/>
      <c r="C11" s="4"/>
      <c r="D11" s="4"/>
      <c r="E11" s="4"/>
      <c r="F11" s="4"/>
      <c r="G11" s="4"/>
      <c r="H11" s="4"/>
      <c r="I11" s="3"/>
    </row>
    <row r="12" spans="1:9" ht="15">
      <c r="A12" s="52" t="s">
        <v>1</v>
      </c>
      <c r="B12" s="53"/>
      <c r="C12" s="58" t="s">
        <v>2</v>
      </c>
      <c r="D12" s="59"/>
      <c r="E12" s="60" t="s">
        <v>5</v>
      </c>
      <c r="F12" s="60"/>
      <c r="G12" s="60"/>
      <c r="H12" s="60"/>
      <c r="I12" s="61" t="s">
        <v>10</v>
      </c>
    </row>
    <row r="13" spans="1:9" ht="15">
      <c r="A13" s="54"/>
      <c r="B13" s="55"/>
      <c r="C13" s="64" t="s">
        <v>3</v>
      </c>
      <c r="D13" s="64" t="s">
        <v>4</v>
      </c>
      <c r="E13" s="64" t="s">
        <v>6</v>
      </c>
      <c r="F13" s="64" t="s">
        <v>7</v>
      </c>
      <c r="G13" s="60" t="s">
        <v>8</v>
      </c>
      <c r="H13" s="60"/>
      <c r="I13" s="62"/>
    </row>
    <row r="14" spans="1:9" ht="27.75" customHeight="1">
      <c r="A14" s="56"/>
      <c r="B14" s="57"/>
      <c r="C14" s="64"/>
      <c r="D14" s="64"/>
      <c r="E14" s="64"/>
      <c r="F14" s="64"/>
      <c r="G14" s="2" t="s">
        <v>12</v>
      </c>
      <c r="H14" s="2" t="s">
        <v>9</v>
      </c>
      <c r="I14" s="63"/>
    </row>
    <row r="15" spans="1:9" ht="21.75" customHeight="1">
      <c r="A15" s="40" t="s">
        <v>49</v>
      </c>
      <c r="B15" s="41"/>
      <c r="C15" s="41"/>
      <c r="D15" s="41"/>
      <c r="E15" s="41"/>
      <c r="F15" s="41"/>
      <c r="G15" s="41"/>
      <c r="H15" s="41"/>
      <c r="I15" s="42"/>
    </row>
    <row r="16" spans="1:11" ht="35.25" customHeight="1">
      <c r="A16" s="34" t="s">
        <v>33</v>
      </c>
      <c r="B16" s="35"/>
      <c r="C16" s="35"/>
      <c r="D16" s="35"/>
      <c r="E16" s="35"/>
      <c r="F16" s="35"/>
      <c r="G16" s="35"/>
      <c r="H16" s="35"/>
      <c r="I16" s="36"/>
      <c r="J16" s="10">
        <v>151</v>
      </c>
      <c r="K16" s="21">
        <f>E17+E18+E19+E20+E21</f>
        <v>15195.5</v>
      </c>
    </row>
    <row r="17" spans="1:10" ht="31.5" customHeight="1">
      <c r="A17" s="13">
        <v>1</v>
      </c>
      <c r="B17" s="15" t="s">
        <v>16</v>
      </c>
      <c r="C17" s="12" t="s">
        <v>13</v>
      </c>
      <c r="D17" s="6" t="s">
        <v>11</v>
      </c>
      <c r="E17" s="8">
        <v>1403.7</v>
      </c>
      <c r="F17" s="8">
        <v>0</v>
      </c>
      <c r="G17" s="5">
        <f>E17-F17</f>
        <v>1403.7</v>
      </c>
      <c r="H17" s="14">
        <f>F17/E17</f>
        <v>0</v>
      </c>
      <c r="I17" s="6"/>
      <c r="J17" s="10"/>
    </row>
    <row r="18" spans="1:10" ht="45.75" customHeight="1">
      <c r="A18" s="6">
        <v>2</v>
      </c>
      <c r="B18" s="15" t="s">
        <v>17</v>
      </c>
      <c r="C18" s="12" t="s">
        <v>13</v>
      </c>
      <c r="D18" s="6" t="s">
        <v>11</v>
      </c>
      <c r="E18" s="8">
        <v>889.3</v>
      </c>
      <c r="F18" s="8">
        <v>0</v>
      </c>
      <c r="G18" s="5">
        <f>E18-F18</f>
        <v>889.3</v>
      </c>
      <c r="H18" s="14">
        <f>F18/E18</f>
        <v>0</v>
      </c>
      <c r="I18" s="6"/>
      <c r="J18" s="10"/>
    </row>
    <row r="19" spans="1:10" ht="224.25" customHeight="1">
      <c r="A19" s="6">
        <v>3</v>
      </c>
      <c r="B19" s="15" t="s">
        <v>27</v>
      </c>
      <c r="C19" s="12" t="s">
        <v>13</v>
      </c>
      <c r="D19" s="6" t="s">
        <v>11</v>
      </c>
      <c r="E19" s="8">
        <v>2211.1</v>
      </c>
      <c r="F19" s="8">
        <v>271.4</v>
      </c>
      <c r="G19" s="5">
        <f>E19-F19</f>
        <v>1939.6999999999998</v>
      </c>
      <c r="H19" s="14">
        <f>F19/E19</f>
        <v>0.12274433539867034</v>
      </c>
      <c r="I19" s="6"/>
      <c r="J19" s="10"/>
    </row>
    <row r="20" spans="1:10" ht="43.5" customHeight="1">
      <c r="A20" s="6">
        <v>4</v>
      </c>
      <c r="B20" s="15" t="s">
        <v>38</v>
      </c>
      <c r="C20" s="12" t="s">
        <v>13</v>
      </c>
      <c r="D20" s="6" t="s">
        <v>11</v>
      </c>
      <c r="E20" s="8">
        <v>10691.4</v>
      </c>
      <c r="F20" s="8"/>
      <c r="G20" s="5">
        <f>E20-F20</f>
        <v>10691.4</v>
      </c>
      <c r="H20" s="14">
        <f>F20/E20</f>
        <v>0</v>
      </c>
      <c r="I20" s="6"/>
      <c r="J20" s="10"/>
    </row>
    <row r="21" spans="1:10" ht="22.5" hidden="1">
      <c r="A21" s="6">
        <v>5</v>
      </c>
      <c r="B21" s="11" t="s">
        <v>18</v>
      </c>
      <c r="C21" s="12" t="s">
        <v>13</v>
      </c>
      <c r="D21" s="6" t="s">
        <v>11</v>
      </c>
      <c r="E21" s="8"/>
      <c r="F21" s="8">
        <f>E21</f>
        <v>0</v>
      </c>
      <c r="G21" s="5">
        <f>E21-F21</f>
        <v>0</v>
      </c>
      <c r="H21" s="14" t="e">
        <f>F21/E21</f>
        <v>#DIV/0!</v>
      </c>
      <c r="I21" s="6"/>
      <c r="J21" s="10"/>
    </row>
    <row r="22" spans="1:11" ht="33.75" customHeight="1">
      <c r="A22" s="43" t="s">
        <v>19</v>
      </c>
      <c r="B22" s="44"/>
      <c r="C22" s="44"/>
      <c r="D22" s="44"/>
      <c r="E22" s="44"/>
      <c r="F22" s="44"/>
      <c r="G22" s="44"/>
      <c r="H22" s="44"/>
      <c r="I22" s="45"/>
      <c r="J22" s="10">
        <v>152</v>
      </c>
      <c r="K22" s="21">
        <f>E23+E24</f>
        <v>326.6</v>
      </c>
    </row>
    <row r="23" spans="1:10" ht="34.5" customHeight="1">
      <c r="A23" s="6">
        <v>6</v>
      </c>
      <c r="B23" s="11" t="s">
        <v>20</v>
      </c>
      <c r="C23" s="12" t="s">
        <v>13</v>
      </c>
      <c r="D23" s="6" t="s">
        <v>11</v>
      </c>
      <c r="E23" s="8">
        <v>176.6</v>
      </c>
      <c r="F23" s="8">
        <v>4.9</v>
      </c>
      <c r="G23" s="5">
        <f>E23-F23</f>
        <v>171.7</v>
      </c>
      <c r="H23" s="14">
        <f>F23/E23</f>
        <v>0.027746319365798418</v>
      </c>
      <c r="I23" s="6"/>
      <c r="J23" s="10"/>
    </row>
    <row r="24" spans="1:10" ht="23.25" customHeight="1">
      <c r="A24" s="6">
        <v>7</v>
      </c>
      <c r="B24" s="15" t="s">
        <v>39</v>
      </c>
      <c r="C24" s="12" t="s">
        <v>13</v>
      </c>
      <c r="D24" s="6" t="s">
        <v>11</v>
      </c>
      <c r="E24" s="8">
        <v>150</v>
      </c>
      <c r="F24" s="8"/>
      <c r="G24" s="5">
        <f>E24-F24</f>
        <v>150</v>
      </c>
      <c r="H24" s="14">
        <f>F24/E24</f>
        <v>0</v>
      </c>
      <c r="I24" s="6"/>
      <c r="J24" s="10"/>
    </row>
    <row r="25" spans="1:11" ht="45" customHeight="1">
      <c r="A25" s="49" t="s">
        <v>44</v>
      </c>
      <c r="B25" s="50"/>
      <c r="C25" s="50"/>
      <c r="D25" s="50"/>
      <c r="E25" s="50"/>
      <c r="F25" s="50"/>
      <c r="G25" s="50"/>
      <c r="H25" s="50"/>
      <c r="I25" s="51"/>
      <c r="J25" s="10">
        <v>153</v>
      </c>
      <c r="K25">
        <v>350</v>
      </c>
    </row>
    <row r="26" spans="1:10" ht="45" customHeight="1">
      <c r="A26" s="6"/>
      <c r="B26" s="15" t="s">
        <v>43</v>
      </c>
      <c r="C26" s="12" t="s">
        <v>13</v>
      </c>
      <c r="D26" s="6" t="s">
        <v>11</v>
      </c>
      <c r="E26" s="8">
        <v>350</v>
      </c>
      <c r="F26" s="8"/>
      <c r="G26" s="5">
        <v>350</v>
      </c>
      <c r="H26" s="14">
        <v>0</v>
      </c>
      <c r="I26" s="6"/>
      <c r="J26" s="10"/>
    </row>
    <row r="27" spans="1:11" ht="33" customHeight="1">
      <c r="A27" s="46" t="s">
        <v>21</v>
      </c>
      <c r="B27" s="47"/>
      <c r="C27" s="47"/>
      <c r="D27" s="47"/>
      <c r="E27" s="47"/>
      <c r="F27" s="47"/>
      <c r="G27" s="47"/>
      <c r="H27" s="47"/>
      <c r="I27" s="48"/>
      <c r="J27" s="10">
        <v>163</v>
      </c>
      <c r="K27" s="21">
        <f>E28+E29+E30</f>
        <v>1800</v>
      </c>
    </row>
    <row r="28" spans="1:10" ht="32.25" customHeight="1">
      <c r="A28" s="6">
        <v>8</v>
      </c>
      <c r="B28" s="16" t="s">
        <v>29</v>
      </c>
      <c r="C28" s="12" t="s">
        <v>13</v>
      </c>
      <c r="D28" s="6" t="s">
        <v>11</v>
      </c>
      <c r="E28" s="8">
        <v>1800</v>
      </c>
      <c r="F28" s="8">
        <v>734.8</v>
      </c>
      <c r="G28" s="5">
        <f>E28-F28</f>
        <v>1065.2</v>
      </c>
      <c r="H28" s="7">
        <f>F28/E28</f>
        <v>0.4082222222222222</v>
      </c>
      <c r="I28" s="6"/>
      <c r="J28" s="10"/>
    </row>
    <row r="29" spans="1:10" ht="24" customHeight="1" hidden="1">
      <c r="A29" s="6">
        <v>9</v>
      </c>
      <c r="B29" s="16" t="s">
        <v>28</v>
      </c>
      <c r="C29" s="12" t="s">
        <v>13</v>
      </c>
      <c r="D29" s="6" t="s">
        <v>11</v>
      </c>
      <c r="E29" s="8">
        <v>0</v>
      </c>
      <c r="F29" s="8"/>
      <c r="G29" s="5">
        <f>E29-F29</f>
        <v>0</v>
      </c>
      <c r="H29" s="7">
        <v>1</v>
      </c>
      <c r="I29" s="6"/>
      <c r="J29" s="10"/>
    </row>
    <row r="30" spans="1:10" ht="30" hidden="1">
      <c r="A30" s="6">
        <v>10</v>
      </c>
      <c r="B30" s="16" t="s">
        <v>29</v>
      </c>
      <c r="C30" s="12" t="s">
        <v>13</v>
      </c>
      <c r="D30" s="6" t="s">
        <v>11</v>
      </c>
      <c r="E30" s="8">
        <v>0</v>
      </c>
      <c r="F30" s="8"/>
      <c r="G30" s="5">
        <f>E30-F30</f>
        <v>0</v>
      </c>
      <c r="H30" s="7">
        <v>1</v>
      </c>
      <c r="I30" s="6"/>
      <c r="J30" s="10"/>
    </row>
    <row r="31" spans="1:11" ht="33.75" customHeight="1">
      <c r="A31" s="34" t="s">
        <v>30</v>
      </c>
      <c r="B31" s="35"/>
      <c r="C31" s="35"/>
      <c r="D31" s="35"/>
      <c r="E31" s="35"/>
      <c r="F31" s="35"/>
      <c r="G31" s="35"/>
      <c r="H31" s="35"/>
      <c r="I31" s="36"/>
      <c r="J31" s="10">
        <v>162</v>
      </c>
      <c r="K31" s="21">
        <f>E32+E33</f>
        <v>2401</v>
      </c>
    </row>
    <row r="32" spans="1:10" ht="48" customHeight="1">
      <c r="A32" s="6">
        <v>11</v>
      </c>
      <c r="B32" s="15" t="s">
        <v>41</v>
      </c>
      <c r="C32" s="12" t="s">
        <v>13</v>
      </c>
      <c r="D32" s="6" t="s">
        <v>11</v>
      </c>
      <c r="E32" s="8">
        <v>101</v>
      </c>
      <c r="F32" s="8">
        <v>37.1</v>
      </c>
      <c r="G32" s="5">
        <f>E32-F32</f>
        <v>63.9</v>
      </c>
      <c r="H32" s="14">
        <f>F32/E32</f>
        <v>0.3673267326732673</v>
      </c>
      <c r="I32" s="6"/>
      <c r="J32" s="10"/>
    </row>
    <row r="33" spans="1:10" ht="28.5" customHeight="1">
      <c r="A33" s="6"/>
      <c r="B33" s="15" t="s">
        <v>42</v>
      </c>
      <c r="C33" s="12" t="s">
        <v>13</v>
      </c>
      <c r="D33" s="6" t="s">
        <v>11</v>
      </c>
      <c r="E33" s="8">
        <v>2300</v>
      </c>
      <c r="F33" s="8"/>
      <c r="G33" s="5">
        <f>E33-F33</f>
        <v>2300</v>
      </c>
      <c r="H33" s="14">
        <v>0</v>
      </c>
      <c r="I33" s="6"/>
      <c r="J33" s="10"/>
    </row>
    <row r="34" spans="1:11" ht="31.5" customHeight="1">
      <c r="A34" s="34" t="s">
        <v>26</v>
      </c>
      <c r="B34" s="35"/>
      <c r="C34" s="35"/>
      <c r="D34" s="35"/>
      <c r="E34" s="35"/>
      <c r="F34" s="35"/>
      <c r="G34" s="35"/>
      <c r="H34" s="35"/>
      <c r="I34" s="36"/>
      <c r="J34" s="10">
        <v>143</v>
      </c>
      <c r="K34" s="21">
        <f>E35+E36</f>
        <v>50</v>
      </c>
    </row>
    <row r="35" spans="1:10" ht="48" customHeight="1">
      <c r="A35" s="6">
        <v>12</v>
      </c>
      <c r="B35" s="16" t="s">
        <v>40</v>
      </c>
      <c r="C35" s="12" t="s">
        <v>13</v>
      </c>
      <c r="D35" s="6" t="s">
        <v>11</v>
      </c>
      <c r="E35" s="8">
        <v>50</v>
      </c>
      <c r="F35" s="8">
        <v>0</v>
      </c>
      <c r="G35" s="5">
        <f>E35-F35</f>
        <v>50</v>
      </c>
      <c r="H35" s="14">
        <v>0</v>
      </c>
      <c r="I35" s="6"/>
      <c r="J35" s="10"/>
    </row>
    <row r="36" spans="1:10" ht="36.75" customHeight="1" hidden="1">
      <c r="A36" s="6">
        <v>13</v>
      </c>
      <c r="B36" s="16" t="s">
        <v>25</v>
      </c>
      <c r="C36" s="12" t="s">
        <v>13</v>
      </c>
      <c r="D36" s="6" t="s">
        <v>11</v>
      </c>
      <c r="E36" s="8">
        <v>0</v>
      </c>
      <c r="F36" s="8">
        <f>E36</f>
        <v>0</v>
      </c>
      <c r="G36" s="5">
        <f>E36-F36</f>
        <v>0</v>
      </c>
      <c r="H36" s="14">
        <v>1</v>
      </c>
      <c r="I36" s="6"/>
      <c r="J36" s="10"/>
    </row>
    <row r="37" spans="1:11" ht="66.75" customHeight="1">
      <c r="A37" s="34" t="s">
        <v>15</v>
      </c>
      <c r="B37" s="35"/>
      <c r="C37" s="35"/>
      <c r="D37" s="35"/>
      <c r="E37" s="35"/>
      <c r="F37" s="35"/>
      <c r="G37" s="35"/>
      <c r="H37" s="35"/>
      <c r="I37" s="36"/>
      <c r="J37" s="10">
        <v>131</v>
      </c>
      <c r="K37" s="21">
        <v>950</v>
      </c>
    </row>
    <row r="38" spans="1:10" ht="41.25" customHeight="1">
      <c r="A38" s="6">
        <v>14</v>
      </c>
      <c r="B38" s="23" t="s">
        <v>32</v>
      </c>
      <c r="C38" s="12" t="s">
        <v>13</v>
      </c>
      <c r="D38" s="6" t="s">
        <v>11</v>
      </c>
      <c r="E38" s="8">
        <v>950</v>
      </c>
      <c r="F38" s="8">
        <v>269.9</v>
      </c>
      <c r="G38" s="5">
        <f>E38-F38</f>
        <v>680.1</v>
      </c>
      <c r="H38" s="14">
        <f>F38/E38</f>
        <v>0.2841052631578947</v>
      </c>
      <c r="I38" s="6"/>
      <c r="J38" s="10"/>
    </row>
    <row r="39" spans="1:10" ht="30.75" customHeight="1" hidden="1">
      <c r="A39" s="6">
        <v>15</v>
      </c>
      <c r="B39" s="15" t="s">
        <v>23</v>
      </c>
      <c r="C39" s="12" t="s">
        <v>13</v>
      </c>
      <c r="D39" s="6" t="s">
        <v>11</v>
      </c>
      <c r="E39" s="8"/>
      <c r="F39" s="8"/>
      <c r="G39" s="5">
        <f>E39-F39</f>
        <v>0</v>
      </c>
      <c r="H39" s="14">
        <v>1</v>
      </c>
      <c r="I39" s="6"/>
      <c r="J39" s="10"/>
    </row>
    <row r="40" spans="1:10" ht="30" hidden="1">
      <c r="A40" s="6">
        <v>16</v>
      </c>
      <c r="B40" s="15" t="s">
        <v>24</v>
      </c>
      <c r="C40" s="12" t="s">
        <v>13</v>
      </c>
      <c r="D40" s="6" t="s">
        <v>11</v>
      </c>
      <c r="E40" s="8"/>
      <c r="F40" s="8"/>
      <c r="G40" s="5">
        <f>E40-F40</f>
        <v>0</v>
      </c>
      <c r="H40" s="14">
        <v>1</v>
      </c>
      <c r="I40" s="6"/>
      <c r="J40" s="10"/>
    </row>
    <row r="41" spans="1:10" ht="30" hidden="1">
      <c r="A41" s="6">
        <v>17</v>
      </c>
      <c r="B41" s="15" t="s">
        <v>25</v>
      </c>
      <c r="C41" s="12" t="s">
        <v>13</v>
      </c>
      <c r="D41" s="6" t="s">
        <v>11</v>
      </c>
      <c r="E41" s="8"/>
      <c r="F41" s="8"/>
      <c r="G41" s="5">
        <f>E41-F41</f>
        <v>0</v>
      </c>
      <c r="H41" s="14">
        <v>1</v>
      </c>
      <c r="I41" s="6"/>
      <c r="J41" s="10"/>
    </row>
    <row r="42" spans="1:10" ht="45" hidden="1">
      <c r="A42" s="6">
        <v>18</v>
      </c>
      <c r="B42" s="22" t="s">
        <v>31</v>
      </c>
      <c r="C42" s="12" t="s">
        <v>13</v>
      </c>
      <c r="D42" s="6" t="s">
        <v>11</v>
      </c>
      <c r="E42" s="8"/>
      <c r="F42" s="8"/>
      <c r="G42" s="5">
        <f>E42-F42</f>
        <v>0</v>
      </c>
      <c r="H42" s="14">
        <v>1</v>
      </c>
      <c r="I42" s="6"/>
      <c r="J42" s="10"/>
    </row>
    <row r="43" spans="1:11" ht="47.25" customHeight="1">
      <c r="A43" s="37" t="s">
        <v>46</v>
      </c>
      <c r="B43" s="38"/>
      <c r="C43" s="38"/>
      <c r="D43" s="38"/>
      <c r="E43" s="38"/>
      <c r="F43" s="38"/>
      <c r="G43" s="38"/>
      <c r="H43" s="38"/>
      <c r="I43" s="39"/>
      <c r="J43" s="10">
        <v>132</v>
      </c>
      <c r="K43">
        <v>50</v>
      </c>
    </row>
    <row r="44" spans="1:10" ht="34.5" customHeight="1">
      <c r="A44" s="6"/>
      <c r="B44" s="22" t="s">
        <v>47</v>
      </c>
      <c r="C44" s="12" t="s">
        <v>13</v>
      </c>
      <c r="D44" s="6" t="s">
        <v>11</v>
      </c>
      <c r="E44" s="8">
        <v>50</v>
      </c>
      <c r="F44" s="8">
        <v>0</v>
      </c>
      <c r="G44" s="5">
        <v>50</v>
      </c>
      <c r="H44" s="14">
        <v>0</v>
      </c>
      <c r="I44" s="6"/>
      <c r="J44" s="10"/>
    </row>
    <row r="45" spans="1:11" ht="24.75" customHeight="1">
      <c r="A45" s="34" t="s">
        <v>22</v>
      </c>
      <c r="B45" s="35"/>
      <c r="C45" s="35"/>
      <c r="D45" s="35"/>
      <c r="E45" s="35"/>
      <c r="F45" s="35"/>
      <c r="G45" s="35"/>
      <c r="H45" s="35"/>
      <c r="I45" s="36"/>
      <c r="J45" s="10">
        <v>145</v>
      </c>
      <c r="K45" s="21">
        <f>E46+E47</f>
        <v>460</v>
      </c>
    </row>
    <row r="46" spans="1:10" ht="42.75" customHeight="1">
      <c r="A46" s="6">
        <v>19</v>
      </c>
      <c r="B46" s="23" t="s">
        <v>45</v>
      </c>
      <c r="C46" s="12" t="s">
        <v>13</v>
      </c>
      <c r="D46" s="6" t="s">
        <v>11</v>
      </c>
      <c r="E46" s="8">
        <v>460</v>
      </c>
      <c r="F46" s="8">
        <v>0</v>
      </c>
      <c r="G46" s="5">
        <f>E46-F46</f>
        <v>460</v>
      </c>
      <c r="H46" s="14">
        <v>0</v>
      </c>
      <c r="I46" s="6"/>
      <c r="J46" s="10"/>
    </row>
    <row r="47" spans="1:10" ht="22.5" hidden="1">
      <c r="A47" s="6">
        <v>20</v>
      </c>
      <c r="B47" s="23"/>
      <c r="C47" s="12" t="s">
        <v>13</v>
      </c>
      <c r="D47" s="6" t="s">
        <v>11</v>
      </c>
      <c r="E47" s="8">
        <v>0</v>
      </c>
      <c r="F47" s="8"/>
      <c r="G47" s="5">
        <f>E47-F47</f>
        <v>0</v>
      </c>
      <c r="H47" s="14">
        <v>1</v>
      </c>
      <c r="I47" s="6"/>
      <c r="J47" s="10"/>
    </row>
    <row r="48" spans="1:11" ht="27" customHeight="1">
      <c r="A48" s="17"/>
      <c r="B48" s="28" t="s">
        <v>14</v>
      </c>
      <c r="C48" s="12"/>
      <c r="D48" s="6"/>
      <c r="E48" s="19">
        <f>E47+E46+E42+E41+E40+E38+E36+E35+E32+E30+E29+E28+E24+E23+E21+E20+E19+E18+E17+E39+E26+E33+E44</f>
        <v>21583.1</v>
      </c>
      <c r="F48" s="19">
        <f>F47+F46+F42+F41+F40+F38+F36+F35+F32+F30+F29+F28+F24+F23+F21+F20+F19+F18+F17+F39</f>
        <v>1318.1</v>
      </c>
      <c r="G48" s="19">
        <f>G47+G46+G42+G41+G40+G38+G36+G35+G32+G30+G29+G28+G24+G23+G21+G20+G19+G18+G17</f>
        <v>17565</v>
      </c>
      <c r="H48" s="20">
        <f>F48/E48</f>
        <v>0.06107093049654591</v>
      </c>
      <c r="I48" s="18"/>
      <c r="J48" s="10"/>
      <c r="K48" s="21">
        <f>K45+K37+K34+K31+K27+K22+K16+K43+K25</f>
        <v>21583.1</v>
      </c>
    </row>
    <row r="49" spans="1:9" ht="21" customHeight="1" hidden="1">
      <c r="A49" s="9"/>
      <c r="B49" s="29" t="s">
        <v>48</v>
      </c>
      <c r="C49" s="24"/>
      <c r="D49" s="24"/>
      <c r="E49" s="25" t="e">
        <f>#REF!+#REF!+#REF!+#REF!+#REF!+#REF!+E48+#REF!+#REF!+#REF!</f>
        <v>#REF!</v>
      </c>
      <c r="F49" s="25" t="e">
        <f>#REF!+#REF!+#REF!+#REF!+#REF!+#REF!+F48+#REF!+#REF!+#REF!</f>
        <v>#REF!</v>
      </c>
      <c r="G49" s="25" t="e">
        <f>#REF!+#REF!+#REF!+#REF!+#REF!+#REF!+G47+G46+G42+G41+G40+G39+G38+G36+G32+G30+G29+G28+G24+G23+G21+G20+G19+G18+G17</f>
        <v>#REF!</v>
      </c>
      <c r="H49" s="26" t="e">
        <f>#REF!</f>
        <v>#REF!</v>
      </c>
      <c r="I49" s="27"/>
    </row>
    <row r="52" spans="5:6" ht="15">
      <c r="E52" s="33"/>
      <c r="F52" s="33"/>
    </row>
  </sheetData>
  <sheetProtection/>
  <mergeCells count="25">
    <mergeCell ref="H1:I1"/>
    <mergeCell ref="F2:I2"/>
    <mergeCell ref="C3:I3"/>
    <mergeCell ref="H4:I4"/>
    <mergeCell ref="A7:I7"/>
    <mergeCell ref="A8:I8"/>
    <mergeCell ref="A12:B14"/>
    <mergeCell ref="C12:D12"/>
    <mergeCell ref="E12:H12"/>
    <mergeCell ref="I12:I14"/>
    <mergeCell ref="C13:C14"/>
    <mergeCell ref="D13:D14"/>
    <mergeCell ref="E13:E14"/>
    <mergeCell ref="F13:F14"/>
    <mergeCell ref="G13:H13"/>
    <mergeCell ref="A37:I37"/>
    <mergeCell ref="A45:I45"/>
    <mergeCell ref="A43:I43"/>
    <mergeCell ref="A15:I15"/>
    <mergeCell ref="A16:I16"/>
    <mergeCell ref="A22:I22"/>
    <mergeCell ref="A27:I27"/>
    <mergeCell ref="A31:I31"/>
    <mergeCell ref="A34:I34"/>
    <mergeCell ref="A25:I25"/>
  </mergeCells>
  <printOptions/>
  <pageMargins left="0.2755905511811024" right="0.2755905511811024" top="0.3937007874015748" bottom="0.2755905511811024" header="0" footer="0"/>
  <pageSetup horizontalDpi="600" verticalDpi="600" orientation="portrait" paperSize="9" scale="59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komarovo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2023-06-29T06:17:21Z</cp:lastPrinted>
  <dcterms:created xsi:type="dcterms:W3CDTF">2014-03-20T11:06:13Z</dcterms:created>
  <dcterms:modified xsi:type="dcterms:W3CDTF">2023-06-29T06:30:11Z</dcterms:modified>
  <cp:category/>
  <cp:version/>
  <cp:contentType/>
  <cp:contentStatus/>
</cp:coreProperties>
</file>