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<sst xmlns="http://schemas.openxmlformats.org/spreadsheetml/2006/main" count="686" uniqueCount="195">
  <si>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</si>
  <si>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</si>
  <si>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</si>
  <si>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</si>
  <si>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</si>
  <si>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</si>
  <si>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</si>
  <si>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</si>
  <si>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</si>
  <si>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</si>
  <si>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</si>
  <si>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</si>
  <si>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Благоустройство</t>
  </si>
  <si>
    <t>0503</t>
  </si>
  <si>
    <t>600 01 01</t>
  </si>
  <si>
    <t>600 01 03</t>
  </si>
  <si>
    <t>Молодежная политика и оздоровление детей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</si>
  <si>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</si>
  <si>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</si>
  <si>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</si>
  <si>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</si>
  <si>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</si>
  <si>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</si>
  <si>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</si>
  <si>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</si>
  <si>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</si>
  <si>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</si>
  <si>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</si>
  <si>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</si>
  <si>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</si>
  <si>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</si>
  <si>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</si>
  <si>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</si>
  <si>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</si>
  <si>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</si>
  <si>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</si>
  <si>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</si>
  <si>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</si>
  <si>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</si>
  <si>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</si>
  <si>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</si>
  <si>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</si>
  <si>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</si>
  <si>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</si>
  <si>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</si>
  <si>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</si>
  <si>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</si>
  <si>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</si>
  <si>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</si>
  <si>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</si>
  <si>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</si>
  <si>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</si>
  <si>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</si>
  <si>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</si>
  <si>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</si>
  <si>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</si>
  <si>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</si>
  <si>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</si>
  <si>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</si>
  <si>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</si>
  <si>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</si>
  <si>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</si>
  <si>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</si>
  <si>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</si>
  <si>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</si>
  <si>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</si>
  <si>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</si>
  <si>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</si>
  <si>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</si>
  <si>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</si>
  <si>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</si>
  <si>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</si>
  <si>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</si>
  <si>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</si>
  <si>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</si>
  <si>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</si>
  <si>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</si>
  <si>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</si>
  <si>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</si>
  <si>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</si>
  <si>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</si>
  <si>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</si>
  <si>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</si>
  <si>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</si>
  <si>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</si>
  <si>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</si>
  <si>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</si>
  <si>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</si>
  <si>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</si>
  <si>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</si>
  <si>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</si>
  <si>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</si>
  <si>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</si>
  <si>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</si>
  <si>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</si>
  <si>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</si>
  <si>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</si>
  <si>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</si>
  <si>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</si>
  <si>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</si>
  <si>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</si>
  <si>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</si>
  <si>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</si>
  <si>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</si>
  <si>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</si>
  <si>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</si>
  <si>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</si>
  <si>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</si>
  <si>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</si>
  <si>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</si>
  <si>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</si>
  <si>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</si>
  <si>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</si>
  <si>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</si>
  <si>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</si>
  <si>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</si>
  <si>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</si>
  <si>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</si>
  <si>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</si>
  <si>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</si>
  <si>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</si>
  <si>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</si>
  <si>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</si>
  <si>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</si>
  <si>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</si>
  <si>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</si>
  <si>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</si>
  <si>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</si>
  <si>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</si>
  <si>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</si>
  <si>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</si>
  <si>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</si>
  <si>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Защита населения и территорий от чрезвычайных ситуаций природного и техногенного характера,гражданская оборона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</si>
  <si>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</si>
  <si>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</si>
  <si>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</si>
  <si>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</si>
  <si>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</si>
  <si>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</si>
  <si>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</si>
  <si>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</si>
  <si>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</si>
  <si>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</si>
  <si>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</si>
  <si>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</si>
  <si>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</si>
  <si>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</si>
  <si>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</si>
  <si>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</si>
  <si>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</si>
  <si>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</si>
  <si>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</si>
  <si>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</si>
  <si>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</si>
  <si>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</si>
  <si>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</si>
  <si>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</si>
  <si>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</si>
  <si>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</si>
  <si>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</si>
  <si>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План с учетом изменений на отчетный год</t>
  </si>
  <si>
    <t>Исполнено с начала года</t>
  </si>
  <si>
    <t>% исполнения</t>
  </si>
  <si>
    <t>по утвержденному бюджету</t>
  </si>
  <si>
    <t>к плану с учетом изменен.на отчет период</t>
  </si>
  <si>
    <t>Тыс.руб.</t>
  </si>
  <si>
    <t>Утверждено по бюджету</t>
  </si>
  <si>
    <t>Муниципальный Совет муниципального образования поселок Репино (931)</t>
  </si>
  <si>
    <t>Местная администрация муниципального образования поселок Репино (887)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</si>
  <si>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</si>
  <si>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60000 00132</t>
  </si>
  <si>
    <t>Расходы на текущий ремонт придомовых территорий и дворовых территорий, включая проезды и выезды, пешеходные дорожки</t>
  </si>
  <si>
    <t>60000 00133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</si>
  <si>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</si>
  <si>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оборудование контейнерных площадок на дворовых территориях</t>
  </si>
  <si>
    <t>60000 00143</t>
  </si>
  <si>
    <t>Расходы на организацию дополнительных парковочных мест на дворовых территоиях</t>
  </si>
  <si>
    <t>60000 00134</t>
  </si>
  <si>
    <t>51100 G0870</t>
  </si>
  <si>
    <t>ПРОЕКТ ОТЧЕТ ПО ВЕДОМСТВЕННОЙ СТРУКТУРЕ РАСХОДОВ МЕСТНОГО БЮДЖЕТА МУНИЦИПАЛЬНОГО ОБРАЗОВАНИЯ поселок РЕПИНО ЗА 2018 ГОД</t>
  </si>
  <si>
    <t>Другие вопросы в области национальной безопасности и правоохранительной деятельности</t>
  </si>
  <si>
    <t>0314</t>
  </si>
  <si>
    <t>Расходы  по  выполнению ведомственной целевой программы по участию в 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</si>
  <si>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</si>
  <si>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</si>
  <si>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</si>
  <si>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1001</t>
  </si>
  <si>
    <t>50500 00232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</si>
  <si>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</si>
  <si>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60000 00135</t>
  </si>
  <si>
    <t>Размещение и содержание наружной информации в части указателей, информационных щитов и стендов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</si>
  <si>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</si>
  <si>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60000 00164</t>
  </si>
  <si>
    <t>Пенсионное обеспечение населения</t>
  </si>
  <si>
    <t xml:space="preserve">Приложение №2 к Решению МС ВМО поселок Репино №  14-4 от 25.04.2019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</si>
</sst>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8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84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justify" wrapText="1"/>
    </xf>
    <xf numFmtId="184" fontId="2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84" fontId="3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/>
    </xf>
    <xf numFmtId="0" fontId="6" fillId="0" borderId="13" xfId="0" applyFont="1" applyBorder="1" applyAlignment="1">
      <alignment vertical="justify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justify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84" fontId="3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justify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3" fillId="0" borderId="0" xfId="0" applyFont="1" applyAlignment="1">
      <alignment/>
    </xf>
    <xf numFmtId="0" fontId="6" fillId="0" borderId="14" xfId="0" applyFont="1" applyBorder="1" applyAlignment="1">
      <alignment vertical="justify"/>
    </xf>
    <xf numFmtId="184" fontId="3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justify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84" fontId="2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4" fontId="2" fillId="0" borderId="14" xfId="0" applyNumberFormat="1" applyFont="1" applyFill="1" applyBorder="1" applyAlignment="1">
      <alignment horizontal="center" wrapText="1"/>
    </xf>
    <xf numFmtId="184" fontId="3" fillId="0" borderId="12" xfId="0" applyNumberFormat="1" applyFont="1" applyFill="1" applyBorder="1" applyAlignment="1">
      <alignment horizontal="center" wrapText="1"/>
    </xf>
    <xf numFmtId="184" fontId="7" fillId="0" borderId="12" xfId="0" applyNumberFormat="1" applyFont="1" applyFill="1" applyBorder="1" applyAlignment="1">
      <alignment horizontal="center" wrapText="1"/>
    </xf>
    <xf numFmtId="184" fontId="2" fillId="0" borderId="12" xfId="0" applyNumberFormat="1" applyFont="1" applyFill="1" applyBorder="1" applyAlignment="1">
      <alignment horizontal="center" wrapText="1"/>
    </xf>
    <xf numFmtId="184" fontId="6" fillId="0" borderId="12" xfId="0" applyNumberFormat="1" applyFont="1" applyFill="1" applyBorder="1" applyAlignment="1">
      <alignment horizontal="center" wrapText="1"/>
    </xf>
    <xf numFmtId="184" fontId="2" fillId="0" borderId="15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184" fontId="2" fillId="0" borderId="17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2" fillId="0" borderId="18" xfId="0" applyNumberFormat="1" applyFont="1" applyFill="1" applyBorder="1" applyAlignment="1">
      <alignment horizontal="center"/>
    </xf>
    <xf numFmtId="184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2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3" fillId="0" borderId="22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0" fontId="3" fillId="0" borderId="23" xfId="0" applyFont="1" applyBorder="1" applyAlignment="1">
      <alignment vertical="center" wrapText="1"/>
    </xf>
    <xf numFmtId="0" fontId="9" fillId="0" borderId="2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3" fillId="0" borderId="23" xfId="0" applyFont="1" applyBorder="1" applyAlignment="1">
      <alignment vertical="justify" wrapText="1"/>
    </xf>
    <xf numFmtId="0" fontId="6" fillId="0" borderId="2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84" fontId="1" fillId="0" borderId="27" xfId="0" applyNumberFormat="1" applyFont="1" applyFill="1" applyBorder="1" applyAlignment="1">
      <alignment horizontal="center" vertical="center" wrapText="1"/>
    </xf>
    <xf numFmtId="184" fontId="1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184" fontId="1" fillId="0" borderId="27" xfId="0" applyNumberFormat="1" applyFont="1" applyBorder="1" applyAlignment="1">
      <alignment horizontal="center" vertical="center" wrapText="1"/>
    </xf>
    <xf numFmtId="184" fontId="1" fillId="0" borderId="28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tabSelected="1" zoomScalePageLayoutView="0" workbookViewId="0" topLeftCell="I1">
      <selection activeCell="A1" sqref="A1:V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14.00390625" style="2" customWidth="1"/>
    <col min="13" max="13" width="11.25390625" style="2" hidden="1" customWidth="1"/>
    <col min="14" max="14" width="8.75390625" style="2" hidden="1" customWidth="1"/>
    <col min="15" max="15" width="8.25390625" style="2" customWidth="1"/>
    <col min="16" max="16" width="16.125" style="2" customWidth="1"/>
    <col min="17" max="17" width="9.125" style="2" customWidth="1"/>
    <col min="18" max="18" width="14.375" style="60" customWidth="1"/>
    <col min="19" max="19" width="13.375" style="61" bestFit="1" customWidth="1"/>
    <col min="20" max="20" width="10.75390625" style="1" bestFit="1" customWidth="1"/>
    <col min="21" max="21" width="12.375" style="1" customWidth="1"/>
    <col min="22" max="22" width="12.375" style="2" customWidth="1"/>
    <col min="23" max="16384" width="9.125" style="2" customWidth="1"/>
  </cols>
  <sheetData>
    <row r="1" spans="1:22" ht="15.75" customHeight="1">
      <c r="A1" s="155" t="s">
        <v>194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2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39.75" customHeight="1">
      <c r="A3" s="3"/>
      <c r="B3" s="3"/>
      <c r="C3" s="3"/>
      <c r="D3" s="3"/>
      <c r="E3" s="3"/>
      <c r="F3" s="3"/>
      <c r="G3" s="3"/>
      <c r="H3" s="3"/>
      <c r="I3" s="139" t="s">
        <v>179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63" customFormat="1" ht="18" customHeight="1" thickBot="1">
      <c r="A4" s="38"/>
      <c r="B4" s="38"/>
      <c r="C4" s="38"/>
      <c r="D4" s="38"/>
      <c r="E4" s="38"/>
      <c r="F4" s="38"/>
      <c r="G4" s="38"/>
      <c r="H4" s="3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54" t="s">
        <v>165</v>
      </c>
      <c r="V4" s="154"/>
    </row>
    <row r="5" spans="9:22" s="4" customFormat="1" ht="51.75" customHeight="1">
      <c r="I5" s="162" t="s">
        <v>71</v>
      </c>
      <c r="J5" s="163"/>
      <c r="K5" s="163"/>
      <c r="L5" s="163"/>
      <c r="M5" s="164"/>
      <c r="N5" s="168" t="s">
        <v>143</v>
      </c>
      <c r="O5" s="143" t="s">
        <v>70</v>
      </c>
      <c r="P5" s="143" t="s">
        <v>0</v>
      </c>
      <c r="Q5" s="143" t="s">
        <v>142</v>
      </c>
      <c r="R5" s="150" t="s">
        <v>166</v>
      </c>
      <c r="S5" s="156" t="s">
        <v>160</v>
      </c>
      <c r="T5" s="158" t="s">
        <v>161</v>
      </c>
      <c r="U5" s="160" t="s">
        <v>162</v>
      </c>
      <c r="V5" s="161"/>
    </row>
    <row r="6" spans="9:22" s="4" customFormat="1" ht="51.75" customHeight="1" thickBot="1">
      <c r="I6" s="165"/>
      <c r="J6" s="166"/>
      <c r="K6" s="166"/>
      <c r="L6" s="166"/>
      <c r="M6" s="167"/>
      <c r="N6" s="169"/>
      <c r="O6" s="144"/>
      <c r="P6" s="144"/>
      <c r="Q6" s="144"/>
      <c r="R6" s="151"/>
      <c r="S6" s="157"/>
      <c r="T6" s="159"/>
      <c r="U6" s="77" t="s">
        <v>163</v>
      </c>
      <c r="V6" s="76" t="s">
        <v>164</v>
      </c>
    </row>
    <row r="7" spans="9:22" ht="48.75" customHeight="1">
      <c r="I7" s="152" t="s">
        <v>167</v>
      </c>
      <c r="J7" s="153"/>
      <c r="K7" s="153"/>
      <c r="L7" s="153"/>
      <c r="M7" s="153"/>
      <c r="N7" s="5">
        <v>931</v>
      </c>
      <c r="O7" s="6"/>
      <c r="P7" s="7"/>
      <c r="Q7" s="7"/>
      <c r="R7" s="8">
        <f>R8</f>
        <v>2364.2</v>
      </c>
      <c r="S7" s="8">
        <f>S8</f>
        <v>2585.3999999999996</v>
      </c>
      <c r="T7" s="8">
        <f>T8</f>
        <v>2553.8999999999996</v>
      </c>
      <c r="U7" s="71">
        <f>(T7/R7)*100</f>
        <v>108.02385584975889</v>
      </c>
      <c r="V7" s="72">
        <f>(T7/S7)*100</f>
        <v>98.78161986539801</v>
      </c>
    </row>
    <row r="8" spans="9:22" ht="30" customHeight="1">
      <c r="I8" s="93" t="s">
        <v>19</v>
      </c>
      <c r="J8" s="94"/>
      <c r="K8" s="94"/>
      <c r="L8" s="94"/>
      <c r="M8" s="94"/>
      <c r="N8" s="9">
        <v>931</v>
      </c>
      <c r="O8" s="6" t="s">
        <v>152</v>
      </c>
      <c r="P8" s="10"/>
      <c r="Q8" s="6"/>
      <c r="R8" s="11">
        <f>R9+R15</f>
        <v>2364.2</v>
      </c>
      <c r="S8" s="8">
        <f>S9+S15</f>
        <v>2585.3999999999996</v>
      </c>
      <c r="T8" s="8">
        <f>T9+T15</f>
        <v>2553.8999999999996</v>
      </c>
      <c r="U8" s="71">
        <f aca="true" t="shared" si="0" ref="U8:U61">(T8/R8)*100</f>
        <v>108.02385584975889</v>
      </c>
      <c r="V8" s="72">
        <f aca="true" t="shared" si="1" ref="V8:V61">(T8/S8)*100</f>
        <v>98.78161986539801</v>
      </c>
    </row>
    <row r="9" spans="9:22" ht="46.5" customHeight="1">
      <c r="I9" s="86" t="s">
        <v>18</v>
      </c>
      <c r="J9" s="87"/>
      <c r="K9" s="87"/>
      <c r="L9" s="87"/>
      <c r="M9" s="87"/>
      <c r="N9" s="9">
        <v>931</v>
      </c>
      <c r="O9" s="10" t="s">
        <v>8</v>
      </c>
      <c r="P9" s="10"/>
      <c r="Q9" s="6"/>
      <c r="R9" s="13">
        <f>R10</f>
        <v>1150.3</v>
      </c>
      <c r="S9" s="64">
        <f>S10</f>
        <v>1150.3</v>
      </c>
      <c r="T9" s="64">
        <f>T10</f>
        <v>1150.3</v>
      </c>
      <c r="U9" s="71">
        <f t="shared" si="0"/>
        <v>100</v>
      </c>
      <c r="V9" s="72">
        <f t="shared" si="1"/>
        <v>100</v>
      </c>
    </row>
    <row r="10" spans="9:22" ht="87" customHeight="1">
      <c r="I10" s="78" t="s">
        <v>149</v>
      </c>
      <c r="J10" s="79"/>
      <c r="K10" s="79"/>
      <c r="L10" s="79"/>
      <c r="M10" s="79"/>
      <c r="N10" s="15">
        <v>931</v>
      </c>
      <c r="O10" s="16" t="s">
        <v>8</v>
      </c>
      <c r="P10" s="16" t="s">
        <v>129</v>
      </c>
      <c r="Q10" s="16"/>
      <c r="R10" s="17">
        <f>R11+R13</f>
        <v>1150.3</v>
      </c>
      <c r="S10" s="37">
        <f>S11+S13</f>
        <v>1150.3</v>
      </c>
      <c r="T10" s="37">
        <f>T11+T13</f>
        <v>1150.3</v>
      </c>
      <c r="U10" s="70">
        <f t="shared" si="0"/>
        <v>100</v>
      </c>
      <c r="V10" s="73">
        <f t="shared" si="1"/>
        <v>100</v>
      </c>
    </row>
    <row r="11" spans="9:22" ht="72" customHeight="1">
      <c r="I11" s="121" t="s">
        <v>65</v>
      </c>
      <c r="J11" s="122"/>
      <c r="K11" s="122"/>
      <c r="L11" s="122"/>
      <c r="M11" s="122"/>
      <c r="N11" s="15">
        <v>931</v>
      </c>
      <c r="O11" s="16" t="s">
        <v>8</v>
      </c>
      <c r="P11" s="16" t="s">
        <v>129</v>
      </c>
      <c r="Q11" s="16" t="s">
        <v>66</v>
      </c>
      <c r="R11" s="17">
        <f>R12</f>
        <v>1150.3</v>
      </c>
      <c r="S11" s="37">
        <f>S12</f>
        <v>1150.3</v>
      </c>
      <c r="T11" s="37">
        <f>T12</f>
        <v>1150.3</v>
      </c>
      <c r="U11" s="70">
        <f t="shared" si="0"/>
        <v>100</v>
      </c>
      <c r="V11" s="73">
        <f t="shared" si="1"/>
        <v>100</v>
      </c>
    </row>
    <row r="12" spans="9:22" ht="26.25" customHeight="1">
      <c r="I12" s="82" t="s">
        <v>79</v>
      </c>
      <c r="J12" s="83"/>
      <c r="K12" s="83"/>
      <c r="L12" s="83"/>
      <c r="M12" s="18"/>
      <c r="N12" s="15">
        <v>931</v>
      </c>
      <c r="O12" s="16" t="s">
        <v>8</v>
      </c>
      <c r="P12" s="16" t="s">
        <v>129</v>
      </c>
      <c r="Q12" s="16" t="s">
        <v>80</v>
      </c>
      <c r="R12" s="17">
        <v>1150.3</v>
      </c>
      <c r="S12" s="65">
        <v>1150.3</v>
      </c>
      <c r="T12" s="65">
        <v>1150.3</v>
      </c>
      <c r="U12" s="70">
        <f t="shared" si="0"/>
        <v>100</v>
      </c>
      <c r="V12" s="73">
        <f t="shared" si="1"/>
        <v>100</v>
      </c>
    </row>
    <row r="13" spans="9:22" ht="38.25" customHeight="1" hidden="1">
      <c r="I13" s="78" t="s">
        <v>72</v>
      </c>
      <c r="J13" s="79"/>
      <c r="K13" s="79"/>
      <c r="L13" s="79"/>
      <c r="M13" s="79"/>
      <c r="N13" s="9">
        <v>931</v>
      </c>
      <c r="O13" s="16" t="s">
        <v>8</v>
      </c>
      <c r="P13" s="16" t="s">
        <v>10</v>
      </c>
      <c r="Q13" s="16" t="s">
        <v>68</v>
      </c>
      <c r="R13" s="17">
        <f>R14</f>
        <v>0</v>
      </c>
      <c r="S13" s="65"/>
      <c r="T13" s="65"/>
      <c r="U13" s="70" t="e">
        <f t="shared" si="0"/>
        <v>#DIV/0!</v>
      </c>
      <c r="V13" s="73" t="e">
        <f t="shared" si="1"/>
        <v>#DIV/0!</v>
      </c>
    </row>
    <row r="14" spans="9:22" ht="41.25" customHeight="1" hidden="1">
      <c r="I14" s="82" t="s">
        <v>81</v>
      </c>
      <c r="J14" s="83"/>
      <c r="K14" s="83"/>
      <c r="L14" s="83"/>
      <c r="M14" s="14"/>
      <c r="N14" s="9">
        <v>931</v>
      </c>
      <c r="O14" s="16" t="s">
        <v>8</v>
      </c>
      <c r="P14" s="16" t="s">
        <v>10</v>
      </c>
      <c r="Q14" s="19" t="s">
        <v>39</v>
      </c>
      <c r="R14" s="17"/>
      <c r="S14" s="65"/>
      <c r="T14" s="65"/>
      <c r="U14" s="70" t="e">
        <f t="shared" si="0"/>
        <v>#DIV/0!</v>
      </c>
      <c r="V14" s="73" t="e">
        <f t="shared" si="1"/>
        <v>#DIV/0!</v>
      </c>
    </row>
    <row r="15" spans="9:22" ht="38.25" customHeight="1">
      <c r="I15" s="90" t="s">
        <v>20</v>
      </c>
      <c r="J15" s="91"/>
      <c r="K15" s="91"/>
      <c r="L15" s="91"/>
      <c r="M15" s="21"/>
      <c r="N15" s="9">
        <v>931</v>
      </c>
      <c r="O15" s="10" t="s">
        <v>1</v>
      </c>
      <c r="P15" s="10"/>
      <c r="Q15" s="6"/>
      <c r="R15" s="13">
        <f>R16+R23+R26</f>
        <v>1213.9</v>
      </c>
      <c r="S15" s="64">
        <f>S16+S23+S26</f>
        <v>1435.1</v>
      </c>
      <c r="T15" s="64">
        <f>T16+T23+T26</f>
        <v>1403.6</v>
      </c>
      <c r="U15" s="71">
        <f>(T15/R15)*100</f>
        <v>115.627316912431</v>
      </c>
      <c r="V15" s="72">
        <f t="shared" si="1"/>
        <v>97.8050310082921</v>
      </c>
    </row>
    <row r="16" spans="9:22" ht="43.5" customHeight="1">
      <c r="I16" s="78" t="s">
        <v>151</v>
      </c>
      <c r="J16" s="79"/>
      <c r="K16" s="79"/>
      <c r="L16" s="79"/>
      <c r="M16" s="79"/>
      <c r="N16" s="15">
        <v>931</v>
      </c>
      <c r="O16" s="16" t="s">
        <v>1</v>
      </c>
      <c r="P16" s="16" t="s">
        <v>130</v>
      </c>
      <c r="Q16" s="16"/>
      <c r="R16" s="17">
        <f>R20+R18</f>
        <v>1001.5</v>
      </c>
      <c r="S16" s="37">
        <f>S20+S17+S22</f>
        <v>1202.6999999999998</v>
      </c>
      <c r="T16" s="37">
        <f>T20+T17</f>
        <v>1202.6</v>
      </c>
      <c r="U16" s="70">
        <f t="shared" si="0"/>
        <v>120.0798801797304</v>
      </c>
      <c r="V16" s="73">
        <f t="shared" si="1"/>
        <v>99.99168537457388</v>
      </c>
    </row>
    <row r="17" spans="9:22" ht="76.5" customHeight="1">
      <c r="I17" s="78" t="s">
        <v>65</v>
      </c>
      <c r="J17" s="79"/>
      <c r="K17" s="79"/>
      <c r="L17" s="79"/>
      <c r="M17" s="79"/>
      <c r="N17" s="15">
        <v>931</v>
      </c>
      <c r="O17" s="16" t="s">
        <v>1</v>
      </c>
      <c r="P17" s="16" t="s">
        <v>130</v>
      </c>
      <c r="Q17" s="16" t="s">
        <v>66</v>
      </c>
      <c r="R17" s="17">
        <f>R18</f>
        <v>784.2</v>
      </c>
      <c r="S17" s="37">
        <f>S18</f>
        <v>784.2</v>
      </c>
      <c r="T17" s="37">
        <f>T18</f>
        <v>784.2</v>
      </c>
      <c r="U17" s="70">
        <v>0</v>
      </c>
      <c r="V17" s="73">
        <f>(T17/S17)*100</f>
        <v>100</v>
      </c>
    </row>
    <row r="18" spans="9:22" ht="37.5" customHeight="1">
      <c r="I18" s="78" t="s">
        <v>79</v>
      </c>
      <c r="J18" s="79"/>
      <c r="K18" s="79"/>
      <c r="L18" s="79"/>
      <c r="M18" s="79"/>
      <c r="N18" s="15">
        <v>931</v>
      </c>
      <c r="O18" s="16" t="s">
        <v>1</v>
      </c>
      <c r="P18" s="16" t="s">
        <v>130</v>
      </c>
      <c r="Q18" s="16" t="s">
        <v>80</v>
      </c>
      <c r="R18" s="17">
        <v>784.2</v>
      </c>
      <c r="S18" s="65">
        <v>784.2</v>
      </c>
      <c r="T18" s="65">
        <v>784.2</v>
      </c>
      <c r="U18" s="70">
        <v>0</v>
      </c>
      <c r="V18" s="73">
        <f>(T18/S18)*100</f>
        <v>100</v>
      </c>
    </row>
    <row r="19" spans="9:22" ht="39.75" customHeight="1">
      <c r="I19" s="78" t="s">
        <v>72</v>
      </c>
      <c r="J19" s="79"/>
      <c r="K19" s="79"/>
      <c r="L19" s="79"/>
      <c r="M19" s="79"/>
      <c r="N19" s="15">
        <v>931</v>
      </c>
      <c r="O19" s="16" t="s">
        <v>1</v>
      </c>
      <c r="P19" s="16" t="s">
        <v>130</v>
      </c>
      <c r="Q19" s="16" t="s">
        <v>68</v>
      </c>
      <c r="R19" s="17">
        <f>R20</f>
        <v>217.3</v>
      </c>
      <c r="S19" s="37">
        <f>S20</f>
        <v>418.4</v>
      </c>
      <c r="T19" s="37">
        <f>T20</f>
        <v>418.4</v>
      </c>
      <c r="U19" s="70">
        <f t="shared" si="0"/>
        <v>192.54486884491484</v>
      </c>
      <c r="V19" s="73">
        <f t="shared" si="1"/>
        <v>100</v>
      </c>
    </row>
    <row r="20" spans="9:22" ht="37.5" customHeight="1">
      <c r="I20" s="78" t="s">
        <v>81</v>
      </c>
      <c r="J20" s="79"/>
      <c r="K20" s="79"/>
      <c r="L20" s="79"/>
      <c r="M20" s="79"/>
      <c r="N20" s="15">
        <v>931</v>
      </c>
      <c r="O20" s="16" t="s">
        <v>1</v>
      </c>
      <c r="P20" s="16" t="s">
        <v>130</v>
      </c>
      <c r="Q20" s="16" t="s">
        <v>39</v>
      </c>
      <c r="R20" s="17">
        <v>217.3</v>
      </c>
      <c r="S20" s="65">
        <v>418.4</v>
      </c>
      <c r="T20" s="65">
        <v>418.4</v>
      </c>
      <c r="U20" s="70">
        <f t="shared" si="0"/>
        <v>192.54486884491484</v>
      </c>
      <c r="V20" s="73">
        <f t="shared" si="1"/>
        <v>100</v>
      </c>
    </row>
    <row r="21" spans="9:22" ht="15" customHeight="1">
      <c r="I21" s="88" t="s">
        <v>51</v>
      </c>
      <c r="J21" s="89"/>
      <c r="K21" s="89"/>
      <c r="L21" s="89"/>
      <c r="M21" s="29"/>
      <c r="N21" s="15">
        <v>887</v>
      </c>
      <c r="O21" s="16" t="s">
        <v>1</v>
      </c>
      <c r="P21" s="16" t="s">
        <v>130</v>
      </c>
      <c r="Q21" s="16" t="s">
        <v>69</v>
      </c>
      <c r="R21" s="17">
        <f>R22</f>
        <v>0</v>
      </c>
      <c r="S21" s="37">
        <f>S22</f>
        <v>0.1</v>
      </c>
      <c r="T21" s="37">
        <f>T22</f>
        <v>0</v>
      </c>
      <c r="U21" s="70">
        <v>0</v>
      </c>
      <c r="V21" s="73">
        <f>(T21/S21)*100</f>
        <v>0</v>
      </c>
    </row>
    <row r="22" spans="9:22" ht="15" customHeight="1">
      <c r="I22" s="88" t="s">
        <v>78</v>
      </c>
      <c r="J22" s="89"/>
      <c r="K22" s="89"/>
      <c r="L22" s="89"/>
      <c r="M22" s="29"/>
      <c r="N22" s="15">
        <v>887</v>
      </c>
      <c r="O22" s="16" t="s">
        <v>1</v>
      </c>
      <c r="P22" s="16" t="s">
        <v>130</v>
      </c>
      <c r="Q22" s="16" t="s">
        <v>82</v>
      </c>
      <c r="R22" s="17">
        <v>0</v>
      </c>
      <c r="S22" s="65">
        <v>0.1</v>
      </c>
      <c r="T22" s="65">
        <v>0</v>
      </c>
      <c r="U22" s="70">
        <v>0</v>
      </c>
      <c r="V22" s="73">
        <f>(T22/S22)*100</f>
        <v>0</v>
      </c>
    </row>
    <row r="23" spans="9:22" ht="84" customHeight="1">
      <c r="I23" s="82" t="s">
        <v>150</v>
      </c>
      <c r="J23" s="83"/>
      <c r="K23" s="83"/>
      <c r="L23" s="83"/>
      <c r="M23" s="83"/>
      <c r="N23" s="15">
        <v>931</v>
      </c>
      <c r="O23" s="16" t="s">
        <v>1</v>
      </c>
      <c r="P23" s="16" t="s">
        <v>131</v>
      </c>
      <c r="Q23" s="16"/>
      <c r="R23" s="17">
        <f aca="true" t="shared" si="2" ref="R23:T24">R24</f>
        <v>140.4</v>
      </c>
      <c r="S23" s="37">
        <f t="shared" si="2"/>
        <v>140.4</v>
      </c>
      <c r="T23" s="37">
        <f t="shared" si="2"/>
        <v>109</v>
      </c>
      <c r="U23" s="70">
        <f t="shared" si="0"/>
        <v>77.63532763532763</v>
      </c>
      <c r="V23" s="73">
        <f t="shared" si="1"/>
        <v>77.63532763532763</v>
      </c>
    </row>
    <row r="24" spans="9:22" ht="30" customHeight="1">
      <c r="I24" s="78" t="s">
        <v>75</v>
      </c>
      <c r="J24" s="79"/>
      <c r="K24" s="79"/>
      <c r="L24" s="79"/>
      <c r="M24" s="79"/>
      <c r="N24" s="15">
        <v>931</v>
      </c>
      <c r="O24" s="16" t="s">
        <v>1</v>
      </c>
      <c r="P24" s="16" t="s">
        <v>131</v>
      </c>
      <c r="Q24" s="16" t="s">
        <v>66</v>
      </c>
      <c r="R24" s="17">
        <f t="shared" si="2"/>
        <v>140.4</v>
      </c>
      <c r="S24" s="37">
        <f t="shared" si="2"/>
        <v>140.4</v>
      </c>
      <c r="T24" s="37">
        <f t="shared" si="2"/>
        <v>109</v>
      </c>
      <c r="U24" s="70">
        <f t="shared" si="0"/>
        <v>77.63532763532763</v>
      </c>
      <c r="V24" s="73">
        <f t="shared" si="1"/>
        <v>77.63532763532763</v>
      </c>
    </row>
    <row r="25" spans="9:22" ht="30" customHeight="1">
      <c r="I25" s="121" t="s">
        <v>87</v>
      </c>
      <c r="J25" s="122"/>
      <c r="K25" s="122"/>
      <c r="L25" s="122"/>
      <c r="M25" s="122"/>
      <c r="N25" s="15">
        <v>931</v>
      </c>
      <c r="O25" s="16" t="s">
        <v>1</v>
      </c>
      <c r="P25" s="16" t="s">
        <v>131</v>
      </c>
      <c r="Q25" s="16" t="s">
        <v>80</v>
      </c>
      <c r="R25" s="17">
        <v>140.4</v>
      </c>
      <c r="S25" s="65">
        <v>140.4</v>
      </c>
      <c r="T25" s="65">
        <v>109</v>
      </c>
      <c r="U25" s="70">
        <f t="shared" si="0"/>
        <v>77.63532763532763</v>
      </c>
      <c r="V25" s="73">
        <f t="shared" si="1"/>
        <v>77.63532763532763</v>
      </c>
    </row>
    <row r="26" spans="9:22" ht="53.25" customHeight="1">
      <c r="I26" s="133" t="s">
        <v>40</v>
      </c>
      <c r="J26" s="134"/>
      <c r="K26" s="134"/>
      <c r="L26" s="134"/>
      <c r="M26" s="134"/>
      <c r="N26" s="9">
        <v>887</v>
      </c>
      <c r="O26" s="16" t="s">
        <v>1</v>
      </c>
      <c r="P26" s="36" t="s">
        <v>103</v>
      </c>
      <c r="Q26" s="16"/>
      <c r="R26" s="17">
        <f aca="true" t="shared" si="3" ref="R26:T27">R27</f>
        <v>72</v>
      </c>
      <c r="S26" s="37">
        <f t="shared" si="3"/>
        <v>92</v>
      </c>
      <c r="T26" s="37">
        <f t="shared" si="3"/>
        <v>92</v>
      </c>
      <c r="U26" s="70">
        <f>(T26/R26)*100</f>
        <v>127.77777777777777</v>
      </c>
      <c r="V26" s="73">
        <f>(T26/S26)*100</f>
        <v>100</v>
      </c>
    </row>
    <row r="27" spans="9:22" ht="12.75" customHeight="1">
      <c r="I27" s="135" t="s">
        <v>51</v>
      </c>
      <c r="J27" s="136"/>
      <c r="K27" s="136"/>
      <c r="L27" s="136"/>
      <c r="M27" s="136"/>
      <c r="N27" s="15">
        <v>887</v>
      </c>
      <c r="O27" s="16" t="s">
        <v>1</v>
      </c>
      <c r="P27" s="36" t="s">
        <v>103</v>
      </c>
      <c r="Q27" s="36" t="s">
        <v>69</v>
      </c>
      <c r="R27" s="37">
        <f t="shared" si="3"/>
        <v>72</v>
      </c>
      <c r="S27" s="37">
        <f t="shared" si="3"/>
        <v>92</v>
      </c>
      <c r="T27" s="37">
        <f t="shared" si="3"/>
        <v>92</v>
      </c>
      <c r="U27" s="70">
        <f>(T27/R27)*100</f>
        <v>127.77777777777777</v>
      </c>
      <c r="V27" s="73">
        <f>(T27/S27)*100</f>
        <v>100</v>
      </c>
    </row>
    <row r="28" spans="9:22" ht="16.5" customHeight="1">
      <c r="I28" s="88" t="s">
        <v>78</v>
      </c>
      <c r="J28" s="89"/>
      <c r="K28" s="89"/>
      <c r="L28" s="89"/>
      <c r="M28" s="38"/>
      <c r="N28" s="15">
        <v>887</v>
      </c>
      <c r="O28" s="16" t="s">
        <v>1</v>
      </c>
      <c r="P28" s="36" t="s">
        <v>103</v>
      </c>
      <c r="Q28" s="36" t="s">
        <v>82</v>
      </c>
      <c r="R28" s="37">
        <v>72</v>
      </c>
      <c r="S28" s="65">
        <v>92</v>
      </c>
      <c r="T28" s="65">
        <v>92</v>
      </c>
      <c r="U28" s="70">
        <f>(T28/R28)*100</f>
        <v>127.77777777777777</v>
      </c>
      <c r="V28" s="73">
        <f>(T28/S28)*100</f>
        <v>100</v>
      </c>
    </row>
    <row r="29" spans="9:22" ht="41.25" customHeight="1">
      <c r="I29" s="106" t="s">
        <v>168</v>
      </c>
      <c r="J29" s="107"/>
      <c r="K29" s="107"/>
      <c r="L29" s="107"/>
      <c r="M29" s="107"/>
      <c r="N29" s="22">
        <v>887</v>
      </c>
      <c r="O29" s="10"/>
      <c r="P29" s="23"/>
      <c r="Q29" s="23"/>
      <c r="R29" s="13">
        <f>R30+R56+R83+R93+R153+R168+R173+R189</f>
        <v>48132.700000000004</v>
      </c>
      <c r="S29" s="64">
        <f>S30+S56+S83+S93+S153+S168+S173+S189</f>
        <v>47958.2</v>
      </c>
      <c r="T29" s="64">
        <f>T30+T56+T83+T93+T153+T168+T173+T189</f>
        <v>47925.8</v>
      </c>
      <c r="U29" s="71">
        <f t="shared" si="0"/>
        <v>99.57014669860614</v>
      </c>
      <c r="V29" s="72">
        <f t="shared" si="1"/>
        <v>99.93244116751673</v>
      </c>
    </row>
    <row r="30" spans="9:22" ht="34.5" customHeight="1">
      <c r="I30" s="106" t="s">
        <v>19</v>
      </c>
      <c r="J30" s="107"/>
      <c r="K30" s="107"/>
      <c r="L30" s="107"/>
      <c r="M30" s="107"/>
      <c r="N30" s="9">
        <v>887</v>
      </c>
      <c r="O30" s="6" t="s">
        <v>152</v>
      </c>
      <c r="P30" s="10"/>
      <c r="Q30" s="6"/>
      <c r="R30" s="13">
        <f>R31+R52</f>
        <v>8062.799999999999</v>
      </c>
      <c r="S30" s="64">
        <f>S31+S52</f>
        <v>7841.5999999999985</v>
      </c>
      <c r="T30" s="64">
        <f>T31+T52</f>
        <v>7810.999999999999</v>
      </c>
      <c r="U30" s="71">
        <f t="shared" si="0"/>
        <v>96.87701542888327</v>
      </c>
      <c r="V30" s="72">
        <f t="shared" si="1"/>
        <v>99.60977351560906</v>
      </c>
    </row>
    <row r="31" spans="9:22" s="24" customFormat="1" ht="57.75" customHeight="1">
      <c r="I31" s="108" t="s">
        <v>98</v>
      </c>
      <c r="J31" s="109"/>
      <c r="K31" s="109"/>
      <c r="L31" s="109"/>
      <c r="M31" s="26"/>
      <c r="N31" s="9">
        <v>887</v>
      </c>
      <c r="O31" s="10" t="s">
        <v>2</v>
      </c>
      <c r="P31" s="10"/>
      <c r="Q31" s="10"/>
      <c r="R31" s="13">
        <f>R37+R49+R44</f>
        <v>8042.799999999999</v>
      </c>
      <c r="S31" s="64">
        <f>S37+S49+S44</f>
        <v>7821.5999999999985</v>
      </c>
      <c r="T31" s="64">
        <f>T37+T49+T44</f>
        <v>7810.999999999999</v>
      </c>
      <c r="U31" s="71">
        <f t="shared" si="0"/>
        <v>97.11791913264037</v>
      </c>
      <c r="V31" s="72">
        <f t="shared" si="1"/>
        <v>99.86447785619312</v>
      </c>
    </row>
    <row r="32" spans="9:22" s="24" customFormat="1" ht="27" customHeight="1" hidden="1">
      <c r="I32" s="97" t="s">
        <v>41</v>
      </c>
      <c r="J32" s="98"/>
      <c r="K32" s="98"/>
      <c r="L32" s="98"/>
      <c r="M32" s="98"/>
      <c r="N32" s="9">
        <v>887</v>
      </c>
      <c r="O32" s="10" t="s">
        <v>2</v>
      </c>
      <c r="P32" s="10" t="s">
        <v>11</v>
      </c>
      <c r="Q32" s="10"/>
      <c r="R32" s="13">
        <f>R33+R35</f>
        <v>0</v>
      </c>
      <c r="S32" s="66"/>
      <c r="T32" s="66"/>
      <c r="U32" s="71" t="e">
        <f t="shared" si="0"/>
        <v>#DIV/0!</v>
      </c>
      <c r="V32" s="72" t="e">
        <f t="shared" si="1"/>
        <v>#DIV/0!</v>
      </c>
    </row>
    <row r="33" spans="9:22" s="24" customFormat="1" ht="72" customHeight="1" hidden="1">
      <c r="I33" s="121" t="s">
        <v>65</v>
      </c>
      <c r="J33" s="122"/>
      <c r="K33" s="122"/>
      <c r="L33" s="122"/>
      <c r="M33" s="122"/>
      <c r="N33" s="9">
        <v>887</v>
      </c>
      <c r="O33" s="16" t="s">
        <v>2</v>
      </c>
      <c r="P33" s="16" t="s">
        <v>11</v>
      </c>
      <c r="Q33" s="16" t="s">
        <v>66</v>
      </c>
      <c r="R33" s="17">
        <f>R34</f>
        <v>0</v>
      </c>
      <c r="S33" s="66"/>
      <c r="T33" s="66"/>
      <c r="U33" s="71" t="e">
        <f t="shared" si="0"/>
        <v>#DIV/0!</v>
      </c>
      <c r="V33" s="72" t="e">
        <f t="shared" si="1"/>
        <v>#DIV/0!</v>
      </c>
    </row>
    <row r="34" spans="9:22" s="24" customFormat="1" ht="25.5" customHeight="1" hidden="1">
      <c r="I34" s="82" t="s">
        <v>79</v>
      </c>
      <c r="J34" s="83"/>
      <c r="K34" s="83"/>
      <c r="L34" s="83"/>
      <c r="M34" s="18"/>
      <c r="N34" s="9">
        <v>887</v>
      </c>
      <c r="O34" s="16" t="s">
        <v>2</v>
      </c>
      <c r="P34" s="16" t="s">
        <v>11</v>
      </c>
      <c r="Q34" s="16" t="s">
        <v>80</v>
      </c>
      <c r="R34" s="17"/>
      <c r="S34" s="66"/>
      <c r="T34" s="66"/>
      <c r="U34" s="71" t="e">
        <f t="shared" si="0"/>
        <v>#DIV/0!</v>
      </c>
      <c r="V34" s="72" t="e">
        <f t="shared" si="1"/>
        <v>#DIV/0!</v>
      </c>
    </row>
    <row r="35" spans="9:22" s="24" customFormat="1" ht="27.75" customHeight="1" hidden="1">
      <c r="I35" s="82" t="s">
        <v>67</v>
      </c>
      <c r="J35" s="83"/>
      <c r="K35" s="83"/>
      <c r="L35" s="83"/>
      <c r="M35" s="27"/>
      <c r="N35" s="9">
        <v>887</v>
      </c>
      <c r="O35" s="16" t="s">
        <v>2</v>
      </c>
      <c r="P35" s="16" t="s">
        <v>11</v>
      </c>
      <c r="Q35" s="16" t="s">
        <v>68</v>
      </c>
      <c r="R35" s="17">
        <f>R36</f>
        <v>0</v>
      </c>
      <c r="S35" s="66"/>
      <c r="T35" s="66"/>
      <c r="U35" s="71" t="e">
        <f t="shared" si="0"/>
        <v>#DIV/0!</v>
      </c>
      <c r="V35" s="72" t="e">
        <f t="shared" si="1"/>
        <v>#DIV/0!</v>
      </c>
    </row>
    <row r="36" spans="9:22" s="24" customFormat="1" ht="36.75" customHeight="1" hidden="1">
      <c r="I36" s="82" t="s">
        <v>81</v>
      </c>
      <c r="J36" s="83"/>
      <c r="K36" s="83"/>
      <c r="L36" s="83"/>
      <c r="M36" s="27"/>
      <c r="N36" s="9">
        <v>887</v>
      </c>
      <c r="O36" s="16" t="s">
        <v>2</v>
      </c>
      <c r="P36" s="16" t="s">
        <v>11</v>
      </c>
      <c r="Q36" s="16" t="s">
        <v>39</v>
      </c>
      <c r="R36" s="17"/>
      <c r="S36" s="66"/>
      <c r="T36" s="66"/>
      <c r="U36" s="71" t="e">
        <f t="shared" si="0"/>
        <v>#DIV/0!</v>
      </c>
      <c r="V36" s="72" t="e">
        <f t="shared" si="1"/>
        <v>#DIV/0!</v>
      </c>
    </row>
    <row r="37" spans="9:22" ht="54.75" customHeight="1">
      <c r="I37" s="86" t="s">
        <v>100</v>
      </c>
      <c r="J37" s="87"/>
      <c r="K37" s="87"/>
      <c r="L37" s="140"/>
      <c r="M37" s="28"/>
      <c r="N37" s="9">
        <v>887</v>
      </c>
      <c r="O37" s="10" t="s">
        <v>2</v>
      </c>
      <c r="P37" s="10" t="s">
        <v>101</v>
      </c>
      <c r="Q37" s="10"/>
      <c r="R37" s="13">
        <f>R38+R40+R42</f>
        <v>7236.5</v>
      </c>
      <c r="S37" s="64">
        <f>S38+S40+S42</f>
        <v>7015.299999999999</v>
      </c>
      <c r="T37" s="64">
        <f>T38+T40+T42</f>
        <v>7005.9</v>
      </c>
      <c r="U37" s="71">
        <f t="shared" si="0"/>
        <v>96.81337663234989</v>
      </c>
      <c r="V37" s="72">
        <f t="shared" si="1"/>
        <v>99.86600715578807</v>
      </c>
    </row>
    <row r="38" spans="9:22" ht="78" customHeight="1">
      <c r="I38" s="82" t="s">
        <v>65</v>
      </c>
      <c r="J38" s="83"/>
      <c r="K38" s="83"/>
      <c r="L38" s="83"/>
      <c r="M38" s="29"/>
      <c r="N38" s="15">
        <v>887</v>
      </c>
      <c r="O38" s="16" t="s">
        <v>2</v>
      </c>
      <c r="P38" s="16" t="s">
        <v>101</v>
      </c>
      <c r="Q38" s="16" t="s">
        <v>66</v>
      </c>
      <c r="R38" s="17">
        <f>R39</f>
        <v>5447</v>
      </c>
      <c r="S38" s="37">
        <f>S39</f>
        <v>5447</v>
      </c>
      <c r="T38" s="37">
        <f>T39</f>
        <v>5447</v>
      </c>
      <c r="U38" s="70">
        <f t="shared" si="0"/>
        <v>100</v>
      </c>
      <c r="V38" s="73">
        <f t="shared" si="1"/>
        <v>100</v>
      </c>
    </row>
    <row r="39" spans="9:22" ht="27" customHeight="1">
      <c r="I39" s="82" t="s">
        <v>79</v>
      </c>
      <c r="J39" s="83"/>
      <c r="K39" s="83"/>
      <c r="L39" s="83"/>
      <c r="M39" s="29"/>
      <c r="N39" s="15">
        <v>887</v>
      </c>
      <c r="O39" s="16" t="s">
        <v>2</v>
      </c>
      <c r="P39" s="16" t="s">
        <v>101</v>
      </c>
      <c r="Q39" s="16" t="s">
        <v>80</v>
      </c>
      <c r="R39" s="17">
        <v>5447</v>
      </c>
      <c r="S39" s="65">
        <v>5447</v>
      </c>
      <c r="T39" s="65">
        <v>5447</v>
      </c>
      <c r="U39" s="70">
        <f t="shared" si="0"/>
        <v>100</v>
      </c>
      <c r="V39" s="73">
        <f t="shared" si="1"/>
        <v>100</v>
      </c>
    </row>
    <row r="40" spans="9:22" ht="26.25" customHeight="1">
      <c r="I40" s="82" t="s">
        <v>67</v>
      </c>
      <c r="J40" s="83"/>
      <c r="K40" s="83"/>
      <c r="L40" s="83"/>
      <c r="M40" s="29"/>
      <c r="N40" s="15">
        <v>887</v>
      </c>
      <c r="O40" s="16" t="s">
        <v>2</v>
      </c>
      <c r="P40" s="16" t="s">
        <v>101</v>
      </c>
      <c r="Q40" s="16" t="s">
        <v>68</v>
      </c>
      <c r="R40" s="17">
        <f>R41</f>
        <v>1677.5</v>
      </c>
      <c r="S40" s="37">
        <f>S41</f>
        <v>1443.9</v>
      </c>
      <c r="T40" s="37">
        <f>T41</f>
        <v>1443.9</v>
      </c>
      <c r="U40" s="70">
        <f t="shared" si="0"/>
        <v>86.07451564828614</v>
      </c>
      <c r="V40" s="73">
        <f t="shared" si="1"/>
        <v>100</v>
      </c>
    </row>
    <row r="41" spans="9:22" ht="36.75" customHeight="1">
      <c r="I41" s="82" t="s">
        <v>81</v>
      </c>
      <c r="J41" s="83"/>
      <c r="K41" s="83"/>
      <c r="L41" s="83"/>
      <c r="M41" s="29"/>
      <c r="N41" s="15">
        <v>887</v>
      </c>
      <c r="O41" s="16" t="s">
        <v>2</v>
      </c>
      <c r="P41" s="16" t="s">
        <v>101</v>
      </c>
      <c r="Q41" s="16" t="s">
        <v>39</v>
      </c>
      <c r="R41" s="17">
        <v>1677.5</v>
      </c>
      <c r="S41" s="65">
        <v>1443.9</v>
      </c>
      <c r="T41" s="65">
        <v>1443.9</v>
      </c>
      <c r="U41" s="70">
        <f t="shared" si="0"/>
        <v>86.07451564828614</v>
      </c>
      <c r="V41" s="73">
        <f t="shared" si="1"/>
        <v>100</v>
      </c>
    </row>
    <row r="42" spans="9:22" ht="15" customHeight="1">
      <c r="I42" s="88" t="s">
        <v>51</v>
      </c>
      <c r="J42" s="89"/>
      <c r="K42" s="89"/>
      <c r="L42" s="89"/>
      <c r="M42" s="29"/>
      <c r="N42" s="15">
        <v>887</v>
      </c>
      <c r="O42" s="16" t="s">
        <v>2</v>
      </c>
      <c r="P42" s="16" t="s">
        <v>101</v>
      </c>
      <c r="Q42" s="16" t="s">
        <v>69</v>
      </c>
      <c r="R42" s="17">
        <f>R43</f>
        <v>112</v>
      </c>
      <c r="S42" s="37">
        <f>S43</f>
        <v>124.4</v>
      </c>
      <c r="T42" s="37">
        <f>T43</f>
        <v>115</v>
      </c>
      <c r="U42" s="70">
        <f t="shared" si="0"/>
        <v>102.67857142857142</v>
      </c>
      <c r="V42" s="73">
        <f t="shared" si="1"/>
        <v>92.44372990353698</v>
      </c>
    </row>
    <row r="43" spans="9:22" ht="15" customHeight="1">
      <c r="I43" s="88" t="s">
        <v>78</v>
      </c>
      <c r="J43" s="89"/>
      <c r="K43" s="89"/>
      <c r="L43" s="89"/>
      <c r="M43" s="29"/>
      <c r="N43" s="15">
        <v>887</v>
      </c>
      <c r="O43" s="16" t="s">
        <v>2</v>
      </c>
      <c r="P43" s="16" t="s">
        <v>101</v>
      </c>
      <c r="Q43" s="16" t="s">
        <v>82</v>
      </c>
      <c r="R43" s="17">
        <v>112</v>
      </c>
      <c r="S43" s="65">
        <v>124.4</v>
      </c>
      <c r="T43" s="65">
        <v>115</v>
      </c>
      <c r="U43" s="70">
        <f t="shared" si="0"/>
        <v>102.67857142857142</v>
      </c>
      <c r="V43" s="73">
        <f t="shared" si="1"/>
        <v>92.44372990353698</v>
      </c>
    </row>
    <row r="44" spans="9:22" ht="69.75" customHeight="1">
      <c r="I44" s="90" t="s">
        <v>133</v>
      </c>
      <c r="J44" s="91"/>
      <c r="K44" s="91"/>
      <c r="L44" s="92"/>
      <c r="M44" s="30"/>
      <c r="N44" s="9">
        <v>887</v>
      </c>
      <c r="O44" s="10" t="s">
        <v>2</v>
      </c>
      <c r="P44" s="10" t="s">
        <v>137</v>
      </c>
      <c r="Q44" s="10"/>
      <c r="R44" s="13">
        <f>R45+R47</f>
        <v>799.4000000000001</v>
      </c>
      <c r="S44" s="64">
        <f>S45+S47</f>
        <v>799.4000000000001</v>
      </c>
      <c r="T44" s="64">
        <f>T45+T47</f>
        <v>798.2</v>
      </c>
      <c r="U44" s="71">
        <f t="shared" si="0"/>
        <v>99.84988741556167</v>
      </c>
      <c r="V44" s="72">
        <f t="shared" si="1"/>
        <v>99.84988741556167</v>
      </c>
    </row>
    <row r="45" spans="9:22" ht="75.75" customHeight="1">
      <c r="I45" s="78" t="s">
        <v>65</v>
      </c>
      <c r="J45" s="79"/>
      <c r="K45" s="79"/>
      <c r="L45" s="79"/>
      <c r="M45" s="79"/>
      <c r="N45" s="15">
        <v>887</v>
      </c>
      <c r="O45" s="16" t="s">
        <v>2</v>
      </c>
      <c r="P45" s="16" t="s">
        <v>137</v>
      </c>
      <c r="Q45" s="16" t="s">
        <v>66</v>
      </c>
      <c r="R45" s="17">
        <f>R46</f>
        <v>736.2</v>
      </c>
      <c r="S45" s="37">
        <f>S46</f>
        <v>736.2</v>
      </c>
      <c r="T45" s="37">
        <f>T46</f>
        <v>735.1</v>
      </c>
      <c r="U45" s="70">
        <f t="shared" si="0"/>
        <v>99.85058408041293</v>
      </c>
      <c r="V45" s="73">
        <f t="shared" si="1"/>
        <v>99.85058408041293</v>
      </c>
    </row>
    <row r="46" spans="9:22" ht="30" customHeight="1">
      <c r="I46" s="82" t="s">
        <v>79</v>
      </c>
      <c r="J46" s="83"/>
      <c r="K46" s="83"/>
      <c r="L46" s="83"/>
      <c r="M46" s="14"/>
      <c r="N46" s="15">
        <v>887</v>
      </c>
      <c r="O46" s="16" t="s">
        <v>2</v>
      </c>
      <c r="P46" s="16" t="s">
        <v>137</v>
      </c>
      <c r="Q46" s="16" t="s">
        <v>80</v>
      </c>
      <c r="R46" s="17">
        <v>736.2</v>
      </c>
      <c r="S46" s="65">
        <v>736.2</v>
      </c>
      <c r="T46" s="65">
        <v>735.1</v>
      </c>
      <c r="U46" s="70">
        <f t="shared" si="0"/>
        <v>99.85058408041293</v>
      </c>
      <c r="V46" s="73">
        <f t="shared" si="1"/>
        <v>99.85058408041293</v>
      </c>
    </row>
    <row r="47" spans="9:22" ht="28.5" customHeight="1">
      <c r="I47" s="116" t="s">
        <v>72</v>
      </c>
      <c r="J47" s="117"/>
      <c r="K47" s="117"/>
      <c r="L47" s="117"/>
      <c r="M47" s="117"/>
      <c r="N47" s="15">
        <v>887</v>
      </c>
      <c r="O47" s="16" t="s">
        <v>2</v>
      </c>
      <c r="P47" s="16" t="s">
        <v>137</v>
      </c>
      <c r="Q47" s="16" t="s">
        <v>68</v>
      </c>
      <c r="R47" s="17">
        <f>R48</f>
        <v>63.2</v>
      </c>
      <c r="S47" s="37">
        <f>S48</f>
        <v>63.2</v>
      </c>
      <c r="T47" s="37">
        <f>T48</f>
        <v>63.1</v>
      </c>
      <c r="U47" s="70">
        <f t="shared" si="0"/>
        <v>99.84177215189874</v>
      </c>
      <c r="V47" s="73">
        <f t="shared" si="1"/>
        <v>99.84177215189874</v>
      </c>
    </row>
    <row r="48" spans="9:22" ht="42.75" customHeight="1">
      <c r="I48" s="82" t="s">
        <v>81</v>
      </c>
      <c r="J48" s="83"/>
      <c r="K48" s="83"/>
      <c r="L48" s="83"/>
      <c r="M48" s="31"/>
      <c r="N48" s="15">
        <v>887</v>
      </c>
      <c r="O48" s="16" t="s">
        <v>2</v>
      </c>
      <c r="P48" s="16" t="s">
        <v>137</v>
      </c>
      <c r="Q48" s="16" t="s">
        <v>39</v>
      </c>
      <c r="R48" s="17">
        <v>63.2</v>
      </c>
      <c r="S48" s="65">
        <v>63.2</v>
      </c>
      <c r="T48" s="65">
        <v>63.1</v>
      </c>
      <c r="U48" s="70">
        <f t="shared" si="0"/>
        <v>99.84177215189874</v>
      </c>
      <c r="V48" s="73">
        <f t="shared" si="1"/>
        <v>99.84177215189874</v>
      </c>
    </row>
    <row r="49" spans="9:22" ht="66" customHeight="1">
      <c r="I49" s="148" t="s">
        <v>169</v>
      </c>
      <c r="J49" s="149"/>
      <c r="K49" s="149"/>
      <c r="L49" s="149"/>
      <c r="M49" s="32"/>
      <c r="N49" s="9">
        <v>887</v>
      </c>
      <c r="O49" s="10" t="s">
        <v>2</v>
      </c>
      <c r="P49" s="10" t="s">
        <v>138</v>
      </c>
      <c r="Q49" s="10"/>
      <c r="R49" s="13">
        <f aca="true" t="shared" si="4" ref="R49:T50">R50</f>
        <v>6.9</v>
      </c>
      <c r="S49" s="64">
        <f t="shared" si="4"/>
        <v>6.9</v>
      </c>
      <c r="T49" s="64">
        <f t="shared" si="4"/>
        <v>6.9</v>
      </c>
      <c r="U49" s="71">
        <f t="shared" si="0"/>
        <v>100</v>
      </c>
      <c r="V49" s="72">
        <f t="shared" si="1"/>
        <v>100</v>
      </c>
    </row>
    <row r="50" spans="9:22" ht="28.5" customHeight="1">
      <c r="I50" s="82" t="s">
        <v>67</v>
      </c>
      <c r="J50" s="83"/>
      <c r="K50" s="83"/>
      <c r="L50" s="83"/>
      <c r="M50" s="32"/>
      <c r="N50" s="15">
        <v>887</v>
      </c>
      <c r="O50" s="16" t="s">
        <v>2</v>
      </c>
      <c r="P50" s="16" t="s">
        <v>138</v>
      </c>
      <c r="Q50" s="16" t="s">
        <v>68</v>
      </c>
      <c r="R50" s="17">
        <f t="shared" si="4"/>
        <v>6.9</v>
      </c>
      <c r="S50" s="37">
        <f t="shared" si="4"/>
        <v>6.9</v>
      </c>
      <c r="T50" s="37">
        <f t="shared" si="4"/>
        <v>6.9</v>
      </c>
      <c r="U50" s="70">
        <f t="shared" si="0"/>
        <v>100</v>
      </c>
      <c r="V50" s="73">
        <f t="shared" si="1"/>
        <v>100</v>
      </c>
    </row>
    <row r="51" spans="9:22" ht="39.75" customHeight="1">
      <c r="I51" s="82" t="s">
        <v>81</v>
      </c>
      <c r="J51" s="83"/>
      <c r="K51" s="83"/>
      <c r="L51" s="83"/>
      <c r="M51" s="32"/>
      <c r="N51" s="15">
        <v>887</v>
      </c>
      <c r="O51" s="16" t="s">
        <v>2</v>
      </c>
      <c r="P51" s="16" t="s">
        <v>138</v>
      </c>
      <c r="Q51" s="16" t="s">
        <v>39</v>
      </c>
      <c r="R51" s="17">
        <v>6.9</v>
      </c>
      <c r="S51" s="65">
        <v>6.9</v>
      </c>
      <c r="T51" s="65">
        <v>6.9</v>
      </c>
      <c r="U51" s="70">
        <f t="shared" si="0"/>
        <v>100</v>
      </c>
      <c r="V51" s="73">
        <f t="shared" si="1"/>
        <v>100</v>
      </c>
    </row>
    <row r="52" spans="9:22" s="33" customFormat="1" ht="15.75" customHeight="1">
      <c r="I52" s="137" t="s">
        <v>21</v>
      </c>
      <c r="J52" s="138"/>
      <c r="K52" s="138"/>
      <c r="L52" s="138"/>
      <c r="M52" s="25"/>
      <c r="N52" s="9">
        <v>887</v>
      </c>
      <c r="O52" s="10" t="s">
        <v>25</v>
      </c>
      <c r="P52" s="10"/>
      <c r="Q52" s="10"/>
      <c r="R52" s="13">
        <f>R53</f>
        <v>20</v>
      </c>
      <c r="S52" s="64">
        <f aca="true" t="shared" si="5" ref="S52:T54">S53</f>
        <v>20</v>
      </c>
      <c r="T52" s="64">
        <f t="shared" si="5"/>
        <v>0</v>
      </c>
      <c r="U52" s="70">
        <f t="shared" si="0"/>
        <v>0</v>
      </c>
      <c r="V52" s="73">
        <f t="shared" si="1"/>
        <v>0</v>
      </c>
    </row>
    <row r="53" spans="9:22" ht="15" customHeight="1">
      <c r="I53" s="88" t="s">
        <v>42</v>
      </c>
      <c r="J53" s="89"/>
      <c r="K53" s="89"/>
      <c r="L53" s="89"/>
      <c r="M53" s="89"/>
      <c r="N53" s="15">
        <v>887</v>
      </c>
      <c r="O53" s="16" t="s">
        <v>25</v>
      </c>
      <c r="P53" s="16" t="s">
        <v>102</v>
      </c>
      <c r="Q53" s="16"/>
      <c r="R53" s="17">
        <f>R54</f>
        <v>20</v>
      </c>
      <c r="S53" s="37">
        <f t="shared" si="5"/>
        <v>20</v>
      </c>
      <c r="T53" s="37">
        <f t="shared" si="5"/>
        <v>0</v>
      </c>
      <c r="U53" s="70">
        <f t="shared" si="0"/>
        <v>0</v>
      </c>
      <c r="V53" s="73">
        <f t="shared" si="1"/>
        <v>0</v>
      </c>
    </row>
    <row r="54" spans="9:22" ht="12.75">
      <c r="I54" s="145" t="s">
        <v>51</v>
      </c>
      <c r="J54" s="146"/>
      <c r="K54" s="146"/>
      <c r="L54" s="146"/>
      <c r="M54" s="147"/>
      <c r="N54" s="15">
        <v>887</v>
      </c>
      <c r="O54" s="16" t="s">
        <v>25</v>
      </c>
      <c r="P54" s="16" t="s">
        <v>102</v>
      </c>
      <c r="Q54" s="16" t="s">
        <v>69</v>
      </c>
      <c r="R54" s="17">
        <f>R55</f>
        <v>20</v>
      </c>
      <c r="S54" s="37">
        <f t="shared" si="5"/>
        <v>20</v>
      </c>
      <c r="T54" s="37">
        <f t="shared" si="5"/>
        <v>0</v>
      </c>
      <c r="U54" s="70">
        <f t="shared" si="0"/>
        <v>0</v>
      </c>
      <c r="V54" s="73">
        <f t="shared" si="1"/>
        <v>0</v>
      </c>
    </row>
    <row r="55" spans="9:22" ht="12.75">
      <c r="I55" s="88" t="s">
        <v>78</v>
      </c>
      <c r="J55" s="89"/>
      <c r="K55" s="89"/>
      <c r="L55" s="89"/>
      <c r="M55" s="34"/>
      <c r="N55" s="15">
        <v>887</v>
      </c>
      <c r="O55" s="16" t="s">
        <v>25</v>
      </c>
      <c r="P55" s="16" t="s">
        <v>102</v>
      </c>
      <c r="Q55" s="16" t="s">
        <v>92</v>
      </c>
      <c r="R55" s="17">
        <v>20</v>
      </c>
      <c r="S55" s="65">
        <v>20</v>
      </c>
      <c r="T55" s="65">
        <v>0</v>
      </c>
      <c r="U55" s="70">
        <f t="shared" si="0"/>
        <v>0</v>
      </c>
      <c r="V55" s="73">
        <f t="shared" si="1"/>
        <v>0</v>
      </c>
    </row>
    <row r="56" spans="9:22" s="33" customFormat="1" ht="33" customHeight="1">
      <c r="I56" s="114" t="s">
        <v>17</v>
      </c>
      <c r="J56" s="115"/>
      <c r="K56" s="115"/>
      <c r="L56" s="115"/>
      <c r="M56" s="25"/>
      <c r="N56" s="9">
        <v>887</v>
      </c>
      <c r="O56" s="10" t="s">
        <v>153</v>
      </c>
      <c r="P56" s="10"/>
      <c r="Q56" s="23"/>
      <c r="R56" s="13">
        <f>R61+R64</f>
        <v>36</v>
      </c>
      <c r="S56" s="64">
        <f>S61+S64</f>
        <v>36</v>
      </c>
      <c r="T56" s="64">
        <f>T61+T64</f>
        <v>36</v>
      </c>
      <c r="U56" s="71">
        <f t="shared" si="0"/>
        <v>100</v>
      </c>
      <c r="V56" s="72">
        <f t="shared" si="1"/>
        <v>100</v>
      </c>
    </row>
    <row r="57" spans="9:22" s="33" customFormat="1" ht="38.25" customHeight="1">
      <c r="I57" s="97" t="s">
        <v>132</v>
      </c>
      <c r="J57" s="98"/>
      <c r="K57" s="98"/>
      <c r="L57" s="98"/>
      <c r="M57" s="25"/>
      <c r="N57" s="9">
        <v>887</v>
      </c>
      <c r="O57" s="10" t="s">
        <v>3</v>
      </c>
      <c r="P57" s="10"/>
      <c r="Q57" s="23"/>
      <c r="R57" s="13">
        <f>R58+R61</f>
        <v>10</v>
      </c>
      <c r="S57" s="64">
        <f>S58+S61</f>
        <v>10</v>
      </c>
      <c r="T57" s="64">
        <f>T58+T61</f>
        <v>10</v>
      </c>
      <c r="U57" s="71">
        <f t="shared" si="0"/>
        <v>100</v>
      </c>
      <c r="V57" s="72">
        <f t="shared" si="1"/>
        <v>100</v>
      </c>
    </row>
    <row r="58" spans="1:22" s="40" customFormat="1" ht="81" customHeight="1" hidden="1">
      <c r="A58" s="39"/>
      <c r="B58" s="39"/>
      <c r="C58" s="39"/>
      <c r="D58" s="39"/>
      <c r="E58" s="39"/>
      <c r="F58" s="39"/>
      <c r="G58" s="39"/>
      <c r="H58" s="39"/>
      <c r="I58" s="97" t="s">
        <v>99</v>
      </c>
      <c r="J58" s="98"/>
      <c r="K58" s="98"/>
      <c r="L58" s="98"/>
      <c r="M58" s="12"/>
      <c r="N58" s="9">
        <v>887</v>
      </c>
      <c r="O58" s="10" t="s">
        <v>3</v>
      </c>
      <c r="P58" s="10" t="s">
        <v>108</v>
      </c>
      <c r="Q58" s="10"/>
      <c r="R58" s="13">
        <f>R59</f>
        <v>0</v>
      </c>
      <c r="S58" s="68"/>
      <c r="T58" s="68"/>
      <c r="U58" s="70" t="e">
        <f t="shared" si="0"/>
        <v>#DIV/0!</v>
      </c>
      <c r="V58" s="73" t="e">
        <f t="shared" si="1"/>
        <v>#DIV/0!</v>
      </c>
    </row>
    <row r="59" spans="9:22" ht="59.25" customHeight="1" hidden="1">
      <c r="I59" s="78" t="s">
        <v>72</v>
      </c>
      <c r="J59" s="79"/>
      <c r="K59" s="79"/>
      <c r="L59" s="79"/>
      <c r="M59" s="79"/>
      <c r="N59" s="9">
        <v>887</v>
      </c>
      <c r="O59" s="16" t="s">
        <v>3</v>
      </c>
      <c r="P59" s="16" t="s">
        <v>108</v>
      </c>
      <c r="Q59" s="16" t="s">
        <v>68</v>
      </c>
      <c r="R59" s="17">
        <f>R60</f>
        <v>0</v>
      </c>
      <c r="S59" s="65"/>
      <c r="T59" s="65"/>
      <c r="U59" s="70" t="e">
        <f t="shared" si="0"/>
        <v>#DIV/0!</v>
      </c>
      <c r="V59" s="73" t="e">
        <f t="shared" si="1"/>
        <v>#DIV/0!</v>
      </c>
    </row>
    <row r="60" spans="9:22" ht="42" customHeight="1" hidden="1">
      <c r="I60" s="82" t="s">
        <v>81</v>
      </c>
      <c r="J60" s="83"/>
      <c r="K60" s="83"/>
      <c r="L60" s="83"/>
      <c r="M60" s="14"/>
      <c r="N60" s="9">
        <v>887</v>
      </c>
      <c r="O60" s="16" t="s">
        <v>3</v>
      </c>
      <c r="P60" s="16" t="s">
        <v>108</v>
      </c>
      <c r="Q60" s="16" t="s">
        <v>39</v>
      </c>
      <c r="R60" s="17"/>
      <c r="S60" s="65"/>
      <c r="T60" s="65"/>
      <c r="U60" s="70" t="e">
        <f t="shared" si="0"/>
        <v>#DIV/0!</v>
      </c>
      <c r="V60" s="73" t="e">
        <f t="shared" si="1"/>
        <v>#DIV/0!</v>
      </c>
    </row>
    <row r="61" spans="1:22" s="40" customFormat="1" ht="81.75" customHeight="1">
      <c r="A61" s="39"/>
      <c r="B61" s="39"/>
      <c r="C61" s="39"/>
      <c r="D61" s="39"/>
      <c r="E61" s="39"/>
      <c r="F61" s="39"/>
      <c r="G61" s="39"/>
      <c r="H61" s="39"/>
      <c r="I61" s="97" t="s">
        <v>50</v>
      </c>
      <c r="J61" s="98"/>
      <c r="K61" s="98"/>
      <c r="L61" s="98"/>
      <c r="M61" s="12"/>
      <c r="N61" s="9">
        <v>887</v>
      </c>
      <c r="O61" s="10" t="s">
        <v>3</v>
      </c>
      <c r="P61" s="10" t="s">
        <v>109</v>
      </c>
      <c r="Q61" s="10"/>
      <c r="R61" s="13">
        <f aca="true" t="shared" si="6" ref="R61:T62">R62</f>
        <v>10</v>
      </c>
      <c r="S61" s="64">
        <f t="shared" si="6"/>
        <v>10</v>
      </c>
      <c r="T61" s="64">
        <f t="shared" si="6"/>
        <v>10</v>
      </c>
      <c r="U61" s="71">
        <f t="shared" si="0"/>
        <v>100</v>
      </c>
      <c r="V61" s="72">
        <f t="shared" si="1"/>
        <v>100</v>
      </c>
    </row>
    <row r="62" spans="9:22" ht="30.75" customHeight="1">
      <c r="I62" s="116" t="s">
        <v>72</v>
      </c>
      <c r="J62" s="117"/>
      <c r="K62" s="117"/>
      <c r="L62" s="117"/>
      <c r="M62" s="117"/>
      <c r="N62" s="15">
        <v>887</v>
      </c>
      <c r="O62" s="16" t="s">
        <v>3</v>
      </c>
      <c r="P62" s="16" t="s">
        <v>109</v>
      </c>
      <c r="Q62" s="16" t="s">
        <v>68</v>
      </c>
      <c r="R62" s="17">
        <f t="shared" si="6"/>
        <v>10</v>
      </c>
      <c r="S62" s="37">
        <f t="shared" si="6"/>
        <v>10</v>
      </c>
      <c r="T62" s="37">
        <f t="shared" si="6"/>
        <v>10</v>
      </c>
      <c r="U62" s="70">
        <f aca="true" t="shared" si="7" ref="U62:U162">(T62/R62)*100</f>
        <v>100</v>
      </c>
      <c r="V62" s="73">
        <f aca="true" t="shared" si="8" ref="V62:V162">(T62/S62)*100</f>
        <v>100</v>
      </c>
    </row>
    <row r="63" spans="9:22" ht="39" customHeight="1">
      <c r="I63" s="82" t="s">
        <v>81</v>
      </c>
      <c r="J63" s="83"/>
      <c r="K63" s="83"/>
      <c r="L63" s="83"/>
      <c r="M63" s="31"/>
      <c r="N63" s="15">
        <v>887</v>
      </c>
      <c r="O63" s="16" t="s">
        <v>3</v>
      </c>
      <c r="P63" s="16" t="s">
        <v>109</v>
      </c>
      <c r="Q63" s="16" t="s">
        <v>39</v>
      </c>
      <c r="R63" s="17">
        <v>10</v>
      </c>
      <c r="S63" s="65">
        <v>10</v>
      </c>
      <c r="T63" s="65">
        <v>10</v>
      </c>
      <c r="U63" s="70">
        <f t="shared" si="7"/>
        <v>100</v>
      </c>
      <c r="V63" s="73">
        <f t="shared" si="8"/>
        <v>100</v>
      </c>
    </row>
    <row r="64" spans="9:22" ht="25.5" customHeight="1">
      <c r="I64" s="90" t="s">
        <v>180</v>
      </c>
      <c r="J64" s="91"/>
      <c r="K64" s="91"/>
      <c r="L64" s="91"/>
      <c r="M64" s="35"/>
      <c r="N64" s="9">
        <v>887</v>
      </c>
      <c r="O64" s="10" t="s">
        <v>181</v>
      </c>
      <c r="P64" s="10"/>
      <c r="Q64" s="10"/>
      <c r="R64" s="13">
        <f>R65+R68+R71+R74+R77+R80</f>
        <v>26</v>
      </c>
      <c r="S64" s="64">
        <f>S65+S68+S71+S74+S77+S80</f>
        <v>26</v>
      </c>
      <c r="T64" s="64">
        <f>T65+T68+T71+T74+T77+T80</f>
        <v>26</v>
      </c>
      <c r="U64" s="71">
        <f aca="true" t="shared" si="9" ref="U64:U82">(T64/R64)*100</f>
        <v>100</v>
      </c>
      <c r="V64" s="72">
        <f aca="true" t="shared" si="10" ref="V64:V82">(T64/S64)*100</f>
        <v>100</v>
      </c>
    </row>
    <row r="65" spans="9:22" ht="66.75" customHeight="1">
      <c r="I65" s="90" t="s">
        <v>94</v>
      </c>
      <c r="J65" s="91"/>
      <c r="K65" s="91"/>
      <c r="L65" s="91"/>
      <c r="M65" s="14"/>
      <c r="N65" s="9">
        <v>887</v>
      </c>
      <c r="O65" s="10" t="s">
        <v>181</v>
      </c>
      <c r="P65" s="23" t="s">
        <v>104</v>
      </c>
      <c r="Q65" s="23"/>
      <c r="R65" s="13">
        <f aca="true" t="shared" si="11" ref="R65:T66">R66</f>
        <v>5</v>
      </c>
      <c r="S65" s="64">
        <f t="shared" si="11"/>
        <v>5</v>
      </c>
      <c r="T65" s="64">
        <f t="shared" si="11"/>
        <v>5</v>
      </c>
      <c r="U65" s="71">
        <f t="shared" si="9"/>
        <v>100</v>
      </c>
      <c r="V65" s="72">
        <f t="shared" si="10"/>
        <v>100</v>
      </c>
    </row>
    <row r="66" spans="9:22" ht="39" customHeight="1">
      <c r="I66" s="82" t="s">
        <v>72</v>
      </c>
      <c r="J66" s="83"/>
      <c r="K66" s="83"/>
      <c r="L66" s="83"/>
      <c r="M66" s="14"/>
      <c r="N66" s="15">
        <v>887</v>
      </c>
      <c r="O66" s="16" t="s">
        <v>181</v>
      </c>
      <c r="P66" s="36" t="s">
        <v>104</v>
      </c>
      <c r="Q66" s="36" t="s">
        <v>68</v>
      </c>
      <c r="R66" s="17">
        <f t="shared" si="11"/>
        <v>5</v>
      </c>
      <c r="S66" s="37">
        <f t="shared" si="11"/>
        <v>5</v>
      </c>
      <c r="T66" s="37">
        <f t="shared" si="11"/>
        <v>5</v>
      </c>
      <c r="U66" s="70">
        <f t="shared" si="9"/>
        <v>100</v>
      </c>
      <c r="V66" s="73">
        <f t="shared" si="10"/>
        <v>100</v>
      </c>
    </row>
    <row r="67" spans="9:22" ht="41.25" customHeight="1">
      <c r="I67" s="82" t="s">
        <v>81</v>
      </c>
      <c r="J67" s="83"/>
      <c r="K67" s="83"/>
      <c r="L67" s="83"/>
      <c r="M67" s="14"/>
      <c r="N67" s="15">
        <v>887</v>
      </c>
      <c r="O67" s="16" t="s">
        <v>181</v>
      </c>
      <c r="P67" s="36" t="s">
        <v>104</v>
      </c>
      <c r="Q67" s="36" t="s">
        <v>39</v>
      </c>
      <c r="R67" s="17">
        <v>5</v>
      </c>
      <c r="S67" s="65">
        <v>5</v>
      </c>
      <c r="T67" s="65">
        <v>5</v>
      </c>
      <c r="U67" s="70">
        <f t="shared" si="9"/>
        <v>100</v>
      </c>
      <c r="V67" s="73">
        <f t="shared" si="10"/>
        <v>100</v>
      </c>
    </row>
    <row r="68" spans="9:22" ht="51.75" customHeight="1">
      <c r="I68" s="90" t="s">
        <v>95</v>
      </c>
      <c r="J68" s="91"/>
      <c r="K68" s="91"/>
      <c r="L68" s="91"/>
      <c r="M68" s="14"/>
      <c r="N68" s="9">
        <v>887</v>
      </c>
      <c r="O68" s="10" t="s">
        <v>181</v>
      </c>
      <c r="P68" s="23" t="s">
        <v>105</v>
      </c>
      <c r="Q68" s="23"/>
      <c r="R68" s="13">
        <f aca="true" t="shared" si="12" ref="R68:T69">R69</f>
        <v>5</v>
      </c>
      <c r="S68" s="64">
        <f t="shared" si="12"/>
        <v>5</v>
      </c>
      <c r="T68" s="64">
        <f t="shared" si="12"/>
        <v>5</v>
      </c>
      <c r="U68" s="71">
        <f t="shared" si="9"/>
        <v>100</v>
      </c>
      <c r="V68" s="72">
        <f t="shared" si="10"/>
        <v>100</v>
      </c>
    </row>
    <row r="69" spans="9:22" ht="37.5" customHeight="1">
      <c r="I69" s="82" t="s">
        <v>72</v>
      </c>
      <c r="J69" s="83"/>
      <c r="K69" s="83"/>
      <c r="L69" s="83"/>
      <c r="M69" s="14"/>
      <c r="N69" s="15">
        <v>887</v>
      </c>
      <c r="O69" s="16" t="s">
        <v>181</v>
      </c>
      <c r="P69" s="36" t="s">
        <v>105</v>
      </c>
      <c r="Q69" s="36" t="s">
        <v>68</v>
      </c>
      <c r="R69" s="17">
        <f t="shared" si="12"/>
        <v>5</v>
      </c>
      <c r="S69" s="37">
        <f t="shared" si="12"/>
        <v>5</v>
      </c>
      <c r="T69" s="37">
        <f t="shared" si="12"/>
        <v>5</v>
      </c>
      <c r="U69" s="70">
        <f t="shared" si="9"/>
        <v>100</v>
      </c>
      <c r="V69" s="73">
        <f t="shared" si="10"/>
        <v>100</v>
      </c>
    </row>
    <row r="70" spans="9:22" ht="43.5" customHeight="1">
      <c r="I70" s="82" t="s">
        <v>81</v>
      </c>
      <c r="J70" s="83"/>
      <c r="K70" s="83"/>
      <c r="L70" s="83"/>
      <c r="M70" s="14"/>
      <c r="N70" s="15">
        <v>887</v>
      </c>
      <c r="O70" s="16" t="s">
        <v>181</v>
      </c>
      <c r="P70" s="36" t="s">
        <v>105</v>
      </c>
      <c r="Q70" s="36" t="s">
        <v>39</v>
      </c>
      <c r="R70" s="17">
        <v>5</v>
      </c>
      <c r="S70" s="65">
        <v>5</v>
      </c>
      <c r="T70" s="65">
        <v>5</v>
      </c>
      <c r="U70" s="70">
        <f t="shared" si="9"/>
        <v>100</v>
      </c>
      <c r="V70" s="73">
        <f t="shared" si="10"/>
        <v>100</v>
      </c>
    </row>
    <row r="71" spans="9:22" s="33" customFormat="1" ht="69" customHeight="1">
      <c r="I71" s="90" t="s">
        <v>97</v>
      </c>
      <c r="J71" s="91"/>
      <c r="K71" s="91"/>
      <c r="L71" s="91"/>
      <c r="M71" s="20"/>
      <c r="N71" s="9">
        <v>887</v>
      </c>
      <c r="O71" s="10" t="s">
        <v>181</v>
      </c>
      <c r="P71" s="23" t="s">
        <v>107</v>
      </c>
      <c r="Q71" s="23"/>
      <c r="R71" s="13">
        <f aca="true" t="shared" si="13" ref="R71:T72">R72</f>
        <v>6</v>
      </c>
      <c r="S71" s="64">
        <f t="shared" si="13"/>
        <v>6</v>
      </c>
      <c r="T71" s="64">
        <f t="shared" si="13"/>
        <v>6</v>
      </c>
      <c r="U71" s="71">
        <f t="shared" si="9"/>
        <v>100</v>
      </c>
      <c r="V71" s="72">
        <f t="shared" si="10"/>
        <v>100</v>
      </c>
    </row>
    <row r="72" spans="9:22" s="33" customFormat="1" ht="39.75" customHeight="1">
      <c r="I72" s="82" t="s">
        <v>72</v>
      </c>
      <c r="J72" s="83"/>
      <c r="K72" s="83"/>
      <c r="L72" s="83"/>
      <c r="M72" s="20"/>
      <c r="N72" s="15">
        <v>887</v>
      </c>
      <c r="O72" s="16" t="s">
        <v>181</v>
      </c>
      <c r="P72" s="36" t="s">
        <v>107</v>
      </c>
      <c r="Q72" s="36" t="s">
        <v>68</v>
      </c>
      <c r="R72" s="17">
        <f t="shared" si="13"/>
        <v>6</v>
      </c>
      <c r="S72" s="37">
        <f t="shared" si="13"/>
        <v>6</v>
      </c>
      <c r="T72" s="37">
        <f t="shared" si="13"/>
        <v>6</v>
      </c>
      <c r="U72" s="70">
        <f t="shared" si="9"/>
        <v>100</v>
      </c>
      <c r="V72" s="73">
        <f t="shared" si="10"/>
        <v>100</v>
      </c>
    </row>
    <row r="73" spans="9:22" s="33" customFormat="1" ht="39.75" customHeight="1">
      <c r="I73" s="82" t="s">
        <v>81</v>
      </c>
      <c r="J73" s="83"/>
      <c r="K73" s="83"/>
      <c r="L73" s="83"/>
      <c r="M73" s="20"/>
      <c r="N73" s="15">
        <v>887</v>
      </c>
      <c r="O73" s="16" t="s">
        <v>181</v>
      </c>
      <c r="P73" s="36" t="s">
        <v>107</v>
      </c>
      <c r="Q73" s="36" t="s">
        <v>39</v>
      </c>
      <c r="R73" s="17">
        <v>6</v>
      </c>
      <c r="S73" s="65">
        <v>6</v>
      </c>
      <c r="T73" s="65">
        <v>6</v>
      </c>
      <c r="U73" s="70">
        <f t="shared" si="9"/>
        <v>100</v>
      </c>
      <c r="V73" s="73">
        <f t="shared" si="10"/>
        <v>100</v>
      </c>
    </row>
    <row r="74" spans="9:22" ht="42.75" customHeight="1">
      <c r="I74" s="90" t="s">
        <v>96</v>
      </c>
      <c r="J74" s="91"/>
      <c r="K74" s="91"/>
      <c r="L74" s="92"/>
      <c r="M74" s="14"/>
      <c r="N74" s="9">
        <v>887</v>
      </c>
      <c r="O74" s="10" t="s">
        <v>181</v>
      </c>
      <c r="P74" s="23" t="s">
        <v>106</v>
      </c>
      <c r="Q74" s="23"/>
      <c r="R74" s="13">
        <f aca="true" t="shared" si="14" ref="R74:T75">R75</f>
        <v>5</v>
      </c>
      <c r="S74" s="64">
        <f t="shared" si="14"/>
        <v>5</v>
      </c>
      <c r="T74" s="64">
        <f t="shared" si="14"/>
        <v>5</v>
      </c>
      <c r="U74" s="71">
        <f t="shared" si="9"/>
        <v>100</v>
      </c>
      <c r="V74" s="72">
        <f t="shared" si="10"/>
        <v>100</v>
      </c>
    </row>
    <row r="75" spans="9:22" ht="39.75" customHeight="1">
      <c r="I75" s="82" t="s">
        <v>72</v>
      </c>
      <c r="J75" s="83"/>
      <c r="K75" s="83"/>
      <c r="L75" s="83"/>
      <c r="M75" s="14"/>
      <c r="N75" s="15">
        <v>887</v>
      </c>
      <c r="O75" s="16" t="s">
        <v>181</v>
      </c>
      <c r="P75" s="36" t="s">
        <v>106</v>
      </c>
      <c r="Q75" s="36" t="s">
        <v>68</v>
      </c>
      <c r="R75" s="17">
        <f t="shared" si="14"/>
        <v>5</v>
      </c>
      <c r="S75" s="37">
        <f t="shared" si="14"/>
        <v>5</v>
      </c>
      <c r="T75" s="37">
        <f t="shared" si="14"/>
        <v>5</v>
      </c>
      <c r="U75" s="70">
        <f t="shared" si="9"/>
        <v>100</v>
      </c>
      <c r="V75" s="73">
        <f t="shared" si="10"/>
        <v>100</v>
      </c>
    </row>
    <row r="76" spans="9:22" ht="39.75" customHeight="1">
      <c r="I76" s="82" t="s">
        <v>81</v>
      </c>
      <c r="J76" s="83"/>
      <c r="K76" s="83"/>
      <c r="L76" s="83"/>
      <c r="M76" s="14"/>
      <c r="N76" s="15">
        <v>887</v>
      </c>
      <c r="O76" s="16" t="s">
        <v>181</v>
      </c>
      <c r="P76" s="36" t="s">
        <v>106</v>
      </c>
      <c r="Q76" s="36" t="s">
        <v>39</v>
      </c>
      <c r="R76" s="17">
        <v>5</v>
      </c>
      <c r="S76" s="65">
        <v>5</v>
      </c>
      <c r="T76" s="65">
        <v>5</v>
      </c>
      <c r="U76" s="70">
        <f t="shared" si="9"/>
        <v>100</v>
      </c>
      <c r="V76" s="73">
        <f t="shared" si="10"/>
        <v>100</v>
      </c>
    </row>
    <row r="77" spans="9:22" s="33" customFormat="1" ht="81.75" customHeight="1">
      <c r="I77" s="90" t="s">
        <v>182</v>
      </c>
      <c r="J77" s="91"/>
      <c r="K77" s="91"/>
      <c r="L77" s="91"/>
      <c r="M77" s="20"/>
      <c r="N77" s="9">
        <v>887</v>
      </c>
      <c r="O77" s="10" t="s">
        <v>181</v>
      </c>
      <c r="P77" s="23" t="s">
        <v>183</v>
      </c>
      <c r="Q77" s="23"/>
      <c r="R77" s="13">
        <f aca="true" t="shared" si="15" ref="R77:T78">R78</f>
        <v>2.5</v>
      </c>
      <c r="S77" s="64">
        <f t="shared" si="15"/>
        <v>2.5</v>
      </c>
      <c r="T77" s="64">
        <f t="shared" si="15"/>
        <v>2.5</v>
      </c>
      <c r="U77" s="71">
        <f t="shared" si="9"/>
        <v>100</v>
      </c>
      <c r="V77" s="72">
        <f t="shared" si="10"/>
        <v>100</v>
      </c>
    </row>
    <row r="78" spans="9:22" s="33" customFormat="1" ht="39.75" customHeight="1">
      <c r="I78" s="82" t="s">
        <v>72</v>
      </c>
      <c r="J78" s="83"/>
      <c r="K78" s="83"/>
      <c r="L78" s="83"/>
      <c r="M78" s="20"/>
      <c r="N78" s="15">
        <v>887</v>
      </c>
      <c r="O78" s="16" t="s">
        <v>181</v>
      </c>
      <c r="P78" s="36" t="s">
        <v>183</v>
      </c>
      <c r="Q78" s="36" t="s">
        <v>68</v>
      </c>
      <c r="R78" s="17">
        <f t="shared" si="15"/>
        <v>2.5</v>
      </c>
      <c r="S78" s="37">
        <f t="shared" si="15"/>
        <v>2.5</v>
      </c>
      <c r="T78" s="37">
        <f t="shared" si="15"/>
        <v>2.5</v>
      </c>
      <c r="U78" s="70">
        <f t="shared" si="9"/>
        <v>100</v>
      </c>
      <c r="V78" s="73">
        <f t="shared" si="10"/>
        <v>100</v>
      </c>
    </row>
    <row r="79" spans="9:22" s="33" customFormat="1" ht="39.75" customHeight="1">
      <c r="I79" s="82" t="s">
        <v>81</v>
      </c>
      <c r="J79" s="83"/>
      <c r="K79" s="83"/>
      <c r="L79" s="83"/>
      <c r="M79" s="20"/>
      <c r="N79" s="15">
        <v>887</v>
      </c>
      <c r="O79" s="16" t="s">
        <v>181</v>
      </c>
      <c r="P79" s="36" t="s">
        <v>183</v>
      </c>
      <c r="Q79" s="36" t="s">
        <v>39</v>
      </c>
      <c r="R79" s="17">
        <v>2.5</v>
      </c>
      <c r="S79" s="65">
        <v>2.5</v>
      </c>
      <c r="T79" s="65">
        <v>2.5</v>
      </c>
      <c r="U79" s="70">
        <f t="shared" si="9"/>
        <v>100</v>
      </c>
      <c r="V79" s="73">
        <f t="shared" si="10"/>
        <v>100</v>
      </c>
    </row>
    <row r="80" spans="9:22" ht="143.25" customHeight="1">
      <c r="I80" s="90" t="s">
        <v>184</v>
      </c>
      <c r="J80" s="91"/>
      <c r="K80" s="91"/>
      <c r="L80" s="92"/>
      <c r="M80" s="14"/>
      <c r="N80" s="9">
        <v>887</v>
      </c>
      <c r="O80" s="10" t="s">
        <v>181</v>
      </c>
      <c r="P80" s="23" t="s">
        <v>185</v>
      </c>
      <c r="Q80" s="23"/>
      <c r="R80" s="13">
        <f aca="true" t="shared" si="16" ref="R80:T81">R81</f>
        <v>2.5</v>
      </c>
      <c r="S80" s="64">
        <f t="shared" si="16"/>
        <v>2.5</v>
      </c>
      <c r="T80" s="64">
        <f t="shared" si="16"/>
        <v>2.5</v>
      </c>
      <c r="U80" s="71">
        <f t="shared" si="9"/>
        <v>100</v>
      </c>
      <c r="V80" s="72">
        <f t="shared" si="10"/>
        <v>100</v>
      </c>
    </row>
    <row r="81" spans="9:22" ht="39.75" customHeight="1">
      <c r="I81" s="82" t="s">
        <v>72</v>
      </c>
      <c r="J81" s="83"/>
      <c r="K81" s="83"/>
      <c r="L81" s="83"/>
      <c r="M81" s="14"/>
      <c r="N81" s="15">
        <v>887</v>
      </c>
      <c r="O81" s="16" t="s">
        <v>181</v>
      </c>
      <c r="P81" s="36" t="s">
        <v>185</v>
      </c>
      <c r="Q81" s="36" t="s">
        <v>68</v>
      </c>
      <c r="R81" s="17">
        <f t="shared" si="16"/>
        <v>2.5</v>
      </c>
      <c r="S81" s="37">
        <f t="shared" si="16"/>
        <v>2.5</v>
      </c>
      <c r="T81" s="37">
        <f t="shared" si="16"/>
        <v>2.5</v>
      </c>
      <c r="U81" s="70">
        <f t="shared" si="9"/>
        <v>100</v>
      </c>
      <c r="V81" s="73">
        <f t="shared" si="10"/>
        <v>100</v>
      </c>
    </row>
    <row r="82" spans="9:22" ht="39.75" customHeight="1">
      <c r="I82" s="82" t="s">
        <v>81</v>
      </c>
      <c r="J82" s="83"/>
      <c r="K82" s="83"/>
      <c r="L82" s="83"/>
      <c r="M82" s="14"/>
      <c r="N82" s="15">
        <v>887</v>
      </c>
      <c r="O82" s="16" t="s">
        <v>181</v>
      </c>
      <c r="P82" s="36" t="s">
        <v>185</v>
      </c>
      <c r="Q82" s="36" t="s">
        <v>39</v>
      </c>
      <c r="R82" s="17">
        <v>2.5</v>
      </c>
      <c r="S82" s="65">
        <v>2.5</v>
      </c>
      <c r="T82" s="65">
        <v>2.5</v>
      </c>
      <c r="U82" s="70">
        <f t="shared" si="9"/>
        <v>100</v>
      </c>
      <c r="V82" s="73">
        <f t="shared" si="10"/>
        <v>100</v>
      </c>
    </row>
    <row r="83" spans="9:22" ht="27.75" customHeight="1">
      <c r="I83" s="110" t="s">
        <v>38</v>
      </c>
      <c r="J83" s="111"/>
      <c r="K83" s="111"/>
      <c r="L83" s="111"/>
      <c r="M83" s="42"/>
      <c r="N83" s="9">
        <v>887</v>
      </c>
      <c r="O83" s="10" t="s">
        <v>154</v>
      </c>
      <c r="P83" s="10"/>
      <c r="Q83" s="23"/>
      <c r="R83" s="13">
        <f>R84+R88</f>
        <v>10064</v>
      </c>
      <c r="S83" s="64">
        <f>S84+S88</f>
        <v>10149.1</v>
      </c>
      <c r="T83" s="64">
        <f>T84+T88</f>
        <v>10148.9</v>
      </c>
      <c r="U83" s="71">
        <f t="shared" si="7"/>
        <v>100.84360095389506</v>
      </c>
      <c r="V83" s="72">
        <f t="shared" si="8"/>
        <v>99.99802938191563</v>
      </c>
    </row>
    <row r="84" spans="9:22" s="33" customFormat="1" ht="22.5" customHeight="1">
      <c r="I84" s="93" t="s">
        <v>31</v>
      </c>
      <c r="J84" s="94"/>
      <c r="K84" s="94"/>
      <c r="L84" s="94"/>
      <c r="M84" s="27"/>
      <c r="N84" s="9">
        <v>887</v>
      </c>
      <c r="O84" s="10" t="s">
        <v>32</v>
      </c>
      <c r="P84" s="10"/>
      <c r="Q84" s="23"/>
      <c r="R84" s="13">
        <f>R85</f>
        <v>71.4</v>
      </c>
      <c r="S84" s="64">
        <f aca="true" t="shared" si="17" ref="S84:T86">S85</f>
        <v>70</v>
      </c>
      <c r="T84" s="64">
        <f t="shared" si="17"/>
        <v>69.9</v>
      </c>
      <c r="U84" s="71">
        <f t="shared" si="7"/>
        <v>97.89915966386555</v>
      </c>
      <c r="V84" s="72">
        <f t="shared" si="8"/>
        <v>99.85714285714286</v>
      </c>
    </row>
    <row r="85" spans="9:22" s="33" customFormat="1" ht="123.75" customHeight="1">
      <c r="I85" s="86" t="s">
        <v>144</v>
      </c>
      <c r="J85" s="87"/>
      <c r="K85" s="87"/>
      <c r="L85" s="87"/>
      <c r="M85" s="87"/>
      <c r="N85" s="9">
        <v>887</v>
      </c>
      <c r="O85" s="10" t="s">
        <v>32</v>
      </c>
      <c r="P85" s="10" t="s">
        <v>110</v>
      </c>
      <c r="Q85" s="10"/>
      <c r="R85" s="13">
        <f>R86</f>
        <v>71.4</v>
      </c>
      <c r="S85" s="64">
        <f t="shared" si="17"/>
        <v>70</v>
      </c>
      <c r="T85" s="64">
        <f t="shared" si="17"/>
        <v>69.9</v>
      </c>
      <c r="U85" s="71">
        <f t="shared" si="7"/>
        <v>97.89915966386555</v>
      </c>
      <c r="V85" s="72">
        <f t="shared" si="8"/>
        <v>99.85714285714286</v>
      </c>
    </row>
    <row r="86" spans="9:22" ht="22.5" customHeight="1">
      <c r="I86" s="95" t="s">
        <v>51</v>
      </c>
      <c r="J86" s="96"/>
      <c r="K86" s="96"/>
      <c r="L86" s="96"/>
      <c r="M86" s="96"/>
      <c r="N86" s="15">
        <v>887</v>
      </c>
      <c r="O86" s="16" t="s">
        <v>32</v>
      </c>
      <c r="P86" s="16" t="s">
        <v>110</v>
      </c>
      <c r="Q86" s="16" t="s">
        <v>69</v>
      </c>
      <c r="R86" s="17">
        <f>R87</f>
        <v>71.4</v>
      </c>
      <c r="S86" s="37">
        <f t="shared" si="17"/>
        <v>70</v>
      </c>
      <c r="T86" s="37">
        <f t="shared" si="17"/>
        <v>69.9</v>
      </c>
      <c r="U86" s="70">
        <f t="shared" si="7"/>
        <v>97.89915966386555</v>
      </c>
      <c r="V86" s="73">
        <f t="shared" si="8"/>
        <v>99.85714285714286</v>
      </c>
    </row>
    <row r="87" spans="9:22" ht="55.5" customHeight="1">
      <c r="I87" s="88" t="s">
        <v>136</v>
      </c>
      <c r="J87" s="89"/>
      <c r="K87" s="89"/>
      <c r="L87" s="113"/>
      <c r="M87" s="44"/>
      <c r="N87" s="15">
        <v>887</v>
      </c>
      <c r="O87" s="16" t="s">
        <v>32</v>
      </c>
      <c r="P87" s="16" t="s">
        <v>110</v>
      </c>
      <c r="Q87" s="16" t="s">
        <v>91</v>
      </c>
      <c r="R87" s="17">
        <v>71.4</v>
      </c>
      <c r="S87" s="65">
        <v>70</v>
      </c>
      <c r="T87" s="65">
        <v>69.9</v>
      </c>
      <c r="U87" s="70">
        <f t="shared" si="7"/>
        <v>97.89915966386555</v>
      </c>
      <c r="V87" s="73">
        <f t="shared" si="8"/>
        <v>99.85714285714286</v>
      </c>
    </row>
    <row r="88" spans="9:22" ht="31.5" customHeight="1">
      <c r="I88" s="110" t="s">
        <v>43</v>
      </c>
      <c r="J88" s="111"/>
      <c r="K88" s="111"/>
      <c r="L88" s="112"/>
      <c r="M88" s="45"/>
      <c r="N88" s="9">
        <v>887</v>
      </c>
      <c r="O88" s="10" t="s">
        <v>44</v>
      </c>
      <c r="P88" s="10"/>
      <c r="Q88" s="23"/>
      <c r="R88" s="13">
        <f>R89</f>
        <v>9992.6</v>
      </c>
      <c r="S88" s="64">
        <f aca="true" t="shared" si="18" ref="S88:T91">S89</f>
        <v>10079.1</v>
      </c>
      <c r="T88" s="64">
        <f t="shared" si="18"/>
        <v>10079</v>
      </c>
      <c r="U88" s="71">
        <f t="shared" si="7"/>
        <v>100.86463983347677</v>
      </c>
      <c r="V88" s="72">
        <f t="shared" si="8"/>
        <v>99.99900784792293</v>
      </c>
    </row>
    <row r="89" spans="9:22" ht="28.5" customHeight="1">
      <c r="I89" s="110" t="s">
        <v>45</v>
      </c>
      <c r="J89" s="111"/>
      <c r="K89" s="111"/>
      <c r="L89" s="112"/>
      <c r="M89" s="45"/>
      <c r="N89" s="9">
        <v>887</v>
      </c>
      <c r="O89" s="10" t="s">
        <v>44</v>
      </c>
      <c r="P89" s="10" t="s">
        <v>111</v>
      </c>
      <c r="Q89" s="23"/>
      <c r="R89" s="13">
        <f>R90</f>
        <v>9992.6</v>
      </c>
      <c r="S89" s="64">
        <f t="shared" si="18"/>
        <v>10079.1</v>
      </c>
      <c r="T89" s="64">
        <f t="shared" si="18"/>
        <v>10079</v>
      </c>
      <c r="U89" s="71">
        <f t="shared" si="7"/>
        <v>100.86463983347677</v>
      </c>
      <c r="V89" s="72">
        <f t="shared" si="8"/>
        <v>99.99900784792293</v>
      </c>
    </row>
    <row r="90" spans="9:22" ht="67.5" customHeight="1">
      <c r="I90" s="78" t="s">
        <v>33</v>
      </c>
      <c r="J90" s="79"/>
      <c r="K90" s="79"/>
      <c r="L90" s="118"/>
      <c r="M90" s="46"/>
      <c r="N90" s="15">
        <v>887</v>
      </c>
      <c r="O90" s="16" t="s">
        <v>44</v>
      </c>
      <c r="P90" s="16" t="s">
        <v>111</v>
      </c>
      <c r="Q90" s="16"/>
      <c r="R90" s="17">
        <f>R91</f>
        <v>9992.6</v>
      </c>
      <c r="S90" s="37">
        <f t="shared" si="18"/>
        <v>10079.1</v>
      </c>
      <c r="T90" s="37">
        <f t="shared" si="18"/>
        <v>10079</v>
      </c>
      <c r="U90" s="70">
        <f t="shared" si="7"/>
        <v>100.86463983347677</v>
      </c>
      <c r="V90" s="73">
        <f t="shared" si="8"/>
        <v>99.99900784792293</v>
      </c>
    </row>
    <row r="91" spans="9:22" ht="36.75" customHeight="1">
      <c r="I91" s="78" t="s">
        <v>72</v>
      </c>
      <c r="J91" s="79"/>
      <c r="K91" s="79"/>
      <c r="L91" s="79"/>
      <c r="M91" s="47"/>
      <c r="N91" s="15">
        <v>887</v>
      </c>
      <c r="O91" s="16" t="s">
        <v>44</v>
      </c>
      <c r="P91" s="16" t="s">
        <v>111</v>
      </c>
      <c r="Q91" s="16" t="s">
        <v>68</v>
      </c>
      <c r="R91" s="17">
        <f>R92</f>
        <v>9992.6</v>
      </c>
      <c r="S91" s="37">
        <f t="shared" si="18"/>
        <v>10079.1</v>
      </c>
      <c r="T91" s="37">
        <f t="shared" si="18"/>
        <v>10079</v>
      </c>
      <c r="U91" s="70">
        <f t="shared" si="7"/>
        <v>100.86463983347677</v>
      </c>
      <c r="V91" s="73">
        <f t="shared" si="8"/>
        <v>99.99900784792293</v>
      </c>
    </row>
    <row r="92" spans="9:22" ht="38.25" customHeight="1">
      <c r="I92" s="82" t="s">
        <v>81</v>
      </c>
      <c r="J92" s="83"/>
      <c r="K92" s="83"/>
      <c r="L92" s="83"/>
      <c r="M92" s="47"/>
      <c r="N92" s="15">
        <v>887</v>
      </c>
      <c r="O92" s="16" t="s">
        <v>44</v>
      </c>
      <c r="P92" s="16" t="s">
        <v>111</v>
      </c>
      <c r="Q92" s="16" t="s">
        <v>39</v>
      </c>
      <c r="R92" s="17">
        <v>9992.6</v>
      </c>
      <c r="S92" s="65">
        <v>10079.1</v>
      </c>
      <c r="T92" s="65">
        <v>10079</v>
      </c>
      <c r="U92" s="70">
        <f t="shared" si="7"/>
        <v>100.86463983347677</v>
      </c>
      <c r="V92" s="73">
        <f t="shared" si="8"/>
        <v>99.99900784792293</v>
      </c>
    </row>
    <row r="93" spans="9:22" ht="19.5" customHeight="1">
      <c r="I93" s="170" t="s">
        <v>22</v>
      </c>
      <c r="J93" s="171"/>
      <c r="K93" s="171"/>
      <c r="L93" s="171"/>
      <c r="M93" s="29"/>
      <c r="N93" s="9">
        <v>887</v>
      </c>
      <c r="O93" s="10" t="s">
        <v>155</v>
      </c>
      <c r="P93" s="10"/>
      <c r="Q93" s="23"/>
      <c r="R93" s="13">
        <f>R94</f>
        <v>19639.600000000002</v>
      </c>
      <c r="S93" s="64">
        <f>S94</f>
        <v>19509.600000000002</v>
      </c>
      <c r="T93" s="64">
        <f>T94</f>
        <v>19509.100000000002</v>
      </c>
      <c r="U93" s="71">
        <f t="shared" si="7"/>
        <v>99.33552618179597</v>
      </c>
      <c r="V93" s="72">
        <f t="shared" si="8"/>
        <v>99.99743715914217</v>
      </c>
    </row>
    <row r="94" spans="9:22" ht="14.25" customHeight="1">
      <c r="I94" s="110" t="s">
        <v>12</v>
      </c>
      <c r="J94" s="111"/>
      <c r="K94" s="111"/>
      <c r="L94" s="111"/>
      <c r="M94" s="111"/>
      <c r="N94" s="9">
        <v>887</v>
      </c>
      <c r="O94" s="10" t="s">
        <v>13</v>
      </c>
      <c r="P94" s="10"/>
      <c r="Q94" s="10"/>
      <c r="R94" s="13">
        <f>R95+R120+R133+R140+R130</f>
        <v>19639.600000000002</v>
      </c>
      <c r="S94" s="64">
        <f>S95+S120+S133+S140+S130</f>
        <v>19509.600000000002</v>
      </c>
      <c r="T94" s="64">
        <f>T95+T120+T133+T140+T130</f>
        <v>19509.100000000002</v>
      </c>
      <c r="U94" s="71">
        <f t="shared" si="7"/>
        <v>99.33552618179597</v>
      </c>
      <c r="V94" s="72">
        <f t="shared" si="8"/>
        <v>99.99743715914217</v>
      </c>
    </row>
    <row r="95" spans="9:22" ht="25.5" customHeight="1">
      <c r="I95" s="90" t="s">
        <v>145</v>
      </c>
      <c r="J95" s="91"/>
      <c r="K95" s="91"/>
      <c r="L95" s="91"/>
      <c r="M95" s="41"/>
      <c r="N95" s="9">
        <v>887</v>
      </c>
      <c r="O95" s="10" t="s">
        <v>13</v>
      </c>
      <c r="P95" s="10" t="s">
        <v>114</v>
      </c>
      <c r="Q95" s="10"/>
      <c r="R95" s="13">
        <f>R105+R108+R111+R114+R117</f>
        <v>500</v>
      </c>
      <c r="S95" s="13">
        <f>S105+S108+S111+S114</f>
        <v>563.1999999999999</v>
      </c>
      <c r="T95" s="13">
        <f>T105+T108+T111+T114</f>
        <v>563.1999999999999</v>
      </c>
      <c r="U95" s="71">
        <f t="shared" si="7"/>
        <v>112.63999999999999</v>
      </c>
      <c r="V95" s="72">
        <f t="shared" si="8"/>
        <v>100</v>
      </c>
    </row>
    <row r="96" spans="9:22" ht="40.5" customHeight="1" hidden="1">
      <c r="I96" s="78" t="s">
        <v>53</v>
      </c>
      <c r="J96" s="79"/>
      <c r="K96" s="79"/>
      <c r="L96" s="79"/>
      <c r="M96" s="31"/>
      <c r="N96" s="9">
        <v>887</v>
      </c>
      <c r="O96" s="16" t="s">
        <v>13</v>
      </c>
      <c r="P96" s="16" t="s">
        <v>14</v>
      </c>
      <c r="Q96" s="16"/>
      <c r="R96" s="17">
        <f>R97</f>
        <v>0</v>
      </c>
      <c r="S96" s="65"/>
      <c r="T96" s="65"/>
      <c r="U96" s="70" t="e">
        <f t="shared" si="7"/>
        <v>#DIV/0!</v>
      </c>
      <c r="V96" s="73" t="e">
        <f t="shared" si="8"/>
        <v>#DIV/0!</v>
      </c>
    </row>
    <row r="97" spans="9:22" ht="37.5" customHeight="1" hidden="1">
      <c r="I97" s="78" t="s">
        <v>72</v>
      </c>
      <c r="J97" s="79"/>
      <c r="K97" s="79"/>
      <c r="L97" s="79"/>
      <c r="M97" s="79"/>
      <c r="N97" s="9">
        <v>887</v>
      </c>
      <c r="O97" s="16" t="s">
        <v>13</v>
      </c>
      <c r="P97" s="16" t="s">
        <v>14</v>
      </c>
      <c r="Q97" s="16" t="s">
        <v>68</v>
      </c>
      <c r="R97" s="17">
        <f>R98</f>
        <v>0</v>
      </c>
      <c r="S97" s="65"/>
      <c r="T97" s="65"/>
      <c r="U97" s="70" t="e">
        <f t="shared" si="7"/>
        <v>#DIV/0!</v>
      </c>
      <c r="V97" s="73" t="e">
        <f t="shared" si="8"/>
        <v>#DIV/0!</v>
      </c>
    </row>
    <row r="98" spans="9:22" ht="37.5" customHeight="1" hidden="1">
      <c r="I98" s="82" t="s">
        <v>81</v>
      </c>
      <c r="J98" s="83"/>
      <c r="K98" s="83"/>
      <c r="L98" s="83"/>
      <c r="M98" s="14"/>
      <c r="N98" s="9">
        <v>887</v>
      </c>
      <c r="O98" s="16" t="s">
        <v>13</v>
      </c>
      <c r="P98" s="16" t="s">
        <v>14</v>
      </c>
      <c r="Q98" s="16" t="s">
        <v>39</v>
      </c>
      <c r="R98" s="17">
        <f>534-534</f>
        <v>0</v>
      </c>
      <c r="S98" s="65"/>
      <c r="T98" s="65"/>
      <c r="U98" s="70" t="e">
        <f t="shared" si="7"/>
        <v>#DIV/0!</v>
      </c>
      <c r="V98" s="73" t="e">
        <f t="shared" si="8"/>
        <v>#DIV/0!</v>
      </c>
    </row>
    <row r="99" spans="9:22" ht="24.75" customHeight="1" hidden="1">
      <c r="I99" s="78" t="s">
        <v>34</v>
      </c>
      <c r="J99" s="79"/>
      <c r="K99" s="79"/>
      <c r="L99" s="79"/>
      <c r="M99" s="79"/>
      <c r="N99" s="9">
        <v>887</v>
      </c>
      <c r="O99" s="16" t="s">
        <v>13</v>
      </c>
      <c r="P99" s="16" t="s">
        <v>15</v>
      </c>
      <c r="Q99" s="16"/>
      <c r="R99" s="17">
        <f>R100</f>
        <v>0</v>
      </c>
      <c r="S99" s="65"/>
      <c r="T99" s="65"/>
      <c r="U99" s="70" t="e">
        <f t="shared" si="7"/>
        <v>#DIV/0!</v>
      </c>
      <c r="V99" s="73" t="e">
        <f t="shared" si="8"/>
        <v>#DIV/0!</v>
      </c>
    </row>
    <row r="100" spans="9:22" ht="36.75" customHeight="1" hidden="1">
      <c r="I100" s="78" t="s">
        <v>72</v>
      </c>
      <c r="J100" s="79"/>
      <c r="K100" s="79"/>
      <c r="L100" s="79"/>
      <c r="M100" s="32"/>
      <c r="N100" s="9">
        <v>887</v>
      </c>
      <c r="O100" s="16" t="s">
        <v>13</v>
      </c>
      <c r="P100" s="16" t="s">
        <v>15</v>
      </c>
      <c r="Q100" s="16" t="s">
        <v>68</v>
      </c>
      <c r="R100" s="17">
        <f>R101</f>
        <v>0</v>
      </c>
      <c r="S100" s="65"/>
      <c r="T100" s="65"/>
      <c r="U100" s="70" t="e">
        <f t="shared" si="7"/>
        <v>#DIV/0!</v>
      </c>
      <c r="V100" s="73" t="e">
        <f t="shared" si="8"/>
        <v>#DIV/0!</v>
      </c>
    </row>
    <row r="101" spans="9:22" ht="40.5" customHeight="1" hidden="1">
      <c r="I101" s="82" t="s">
        <v>81</v>
      </c>
      <c r="J101" s="83"/>
      <c r="K101" s="83"/>
      <c r="L101" s="83"/>
      <c r="M101" s="32"/>
      <c r="N101" s="9">
        <v>887</v>
      </c>
      <c r="O101" s="16" t="s">
        <v>13</v>
      </c>
      <c r="P101" s="16" t="s">
        <v>15</v>
      </c>
      <c r="Q101" s="16" t="s">
        <v>39</v>
      </c>
      <c r="R101" s="17">
        <v>0</v>
      </c>
      <c r="S101" s="65"/>
      <c r="T101" s="65"/>
      <c r="U101" s="70" t="e">
        <f t="shared" si="7"/>
        <v>#DIV/0!</v>
      </c>
      <c r="V101" s="73" t="e">
        <f t="shared" si="8"/>
        <v>#DIV/0!</v>
      </c>
    </row>
    <row r="102" spans="9:22" ht="40.5" customHeight="1" hidden="1">
      <c r="I102" s="78" t="s">
        <v>53</v>
      </c>
      <c r="J102" s="79"/>
      <c r="K102" s="79"/>
      <c r="L102" s="79"/>
      <c r="M102" s="31"/>
      <c r="N102" s="9">
        <v>887</v>
      </c>
      <c r="O102" s="16" t="s">
        <v>13</v>
      </c>
      <c r="P102" s="16" t="s">
        <v>14</v>
      </c>
      <c r="Q102" s="16"/>
      <c r="R102" s="17">
        <f>R103</f>
        <v>0</v>
      </c>
      <c r="S102" s="65"/>
      <c r="T102" s="65"/>
      <c r="U102" s="70" t="e">
        <f t="shared" si="7"/>
        <v>#DIV/0!</v>
      </c>
      <c r="V102" s="73" t="e">
        <f t="shared" si="8"/>
        <v>#DIV/0!</v>
      </c>
    </row>
    <row r="103" spans="9:22" ht="37.5" customHeight="1" hidden="1">
      <c r="I103" s="78" t="s">
        <v>72</v>
      </c>
      <c r="J103" s="79"/>
      <c r="K103" s="79"/>
      <c r="L103" s="79"/>
      <c r="M103" s="79"/>
      <c r="N103" s="9">
        <v>887</v>
      </c>
      <c r="O103" s="16" t="s">
        <v>13</v>
      </c>
      <c r="P103" s="16" t="s">
        <v>14</v>
      </c>
      <c r="Q103" s="16" t="s">
        <v>68</v>
      </c>
      <c r="R103" s="17">
        <f>R104</f>
        <v>0</v>
      </c>
      <c r="S103" s="65"/>
      <c r="T103" s="65"/>
      <c r="U103" s="70" t="e">
        <f t="shared" si="7"/>
        <v>#DIV/0!</v>
      </c>
      <c r="V103" s="73" t="e">
        <f t="shared" si="8"/>
        <v>#DIV/0!</v>
      </c>
    </row>
    <row r="104" spans="9:22" ht="37.5" customHeight="1" hidden="1">
      <c r="I104" s="82" t="s">
        <v>81</v>
      </c>
      <c r="J104" s="83"/>
      <c r="K104" s="83"/>
      <c r="L104" s="83"/>
      <c r="M104" s="14"/>
      <c r="N104" s="9">
        <v>887</v>
      </c>
      <c r="O104" s="16" t="s">
        <v>13</v>
      </c>
      <c r="P104" s="16" t="s">
        <v>14</v>
      </c>
      <c r="Q104" s="16" t="s">
        <v>39</v>
      </c>
      <c r="R104" s="17">
        <v>0</v>
      </c>
      <c r="S104" s="65"/>
      <c r="T104" s="65"/>
      <c r="U104" s="70" t="e">
        <f t="shared" si="7"/>
        <v>#DIV/0!</v>
      </c>
      <c r="V104" s="73" t="e">
        <f t="shared" si="8"/>
        <v>#DIV/0!</v>
      </c>
    </row>
    <row r="105" spans="9:22" ht="56.25" customHeight="1">
      <c r="I105" s="80" t="s">
        <v>54</v>
      </c>
      <c r="J105" s="81"/>
      <c r="K105" s="81"/>
      <c r="L105" s="81"/>
      <c r="M105" s="31"/>
      <c r="N105" s="15">
        <v>887</v>
      </c>
      <c r="O105" s="16" t="s">
        <v>13</v>
      </c>
      <c r="P105" s="16" t="s">
        <v>112</v>
      </c>
      <c r="Q105" s="16"/>
      <c r="R105" s="17">
        <f aca="true" t="shared" si="19" ref="R105:T118">R106</f>
        <v>300</v>
      </c>
      <c r="S105" s="37">
        <f t="shared" si="19"/>
        <v>463.4</v>
      </c>
      <c r="T105" s="37">
        <f t="shared" si="19"/>
        <v>463.4</v>
      </c>
      <c r="U105" s="70">
        <f t="shared" si="7"/>
        <v>154.46666666666667</v>
      </c>
      <c r="V105" s="73">
        <f t="shared" si="8"/>
        <v>100</v>
      </c>
    </row>
    <row r="106" spans="9:22" s="33" customFormat="1" ht="38.25" customHeight="1">
      <c r="I106" s="78" t="s">
        <v>72</v>
      </c>
      <c r="J106" s="79"/>
      <c r="K106" s="79"/>
      <c r="L106" s="79"/>
      <c r="M106" s="79"/>
      <c r="N106" s="15">
        <v>887</v>
      </c>
      <c r="O106" s="16" t="s">
        <v>13</v>
      </c>
      <c r="P106" s="16" t="s">
        <v>112</v>
      </c>
      <c r="Q106" s="16" t="s">
        <v>68</v>
      </c>
      <c r="R106" s="17">
        <f t="shared" si="19"/>
        <v>300</v>
      </c>
      <c r="S106" s="37">
        <f t="shared" si="19"/>
        <v>463.4</v>
      </c>
      <c r="T106" s="37">
        <f t="shared" si="19"/>
        <v>463.4</v>
      </c>
      <c r="U106" s="70">
        <f t="shared" si="7"/>
        <v>154.46666666666667</v>
      </c>
      <c r="V106" s="73">
        <f t="shared" si="8"/>
        <v>100</v>
      </c>
    </row>
    <row r="107" spans="9:22" s="33" customFormat="1" ht="38.25" customHeight="1">
      <c r="I107" s="82" t="s">
        <v>81</v>
      </c>
      <c r="J107" s="83"/>
      <c r="K107" s="83"/>
      <c r="L107" s="83"/>
      <c r="M107" s="14"/>
      <c r="N107" s="15">
        <v>887</v>
      </c>
      <c r="O107" s="16" t="s">
        <v>13</v>
      </c>
      <c r="P107" s="16" t="s">
        <v>112</v>
      </c>
      <c r="Q107" s="16" t="s">
        <v>39</v>
      </c>
      <c r="R107" s="17">
        <v>300</v>
      </c>
      <c r="S107" s="65">
        <v>463.4</v>
      </c>
      <c r="T107" s="65">
        <v>463.4</v>
      </c>
      <c r="U107" s="70">
        <f t="shared" si="7"/>
        <v>154.46666666666667</v>
      </c>
      <c r="V107" s="73">
        <f t="shared" si="8"/>
        <v>100</v>
      </c>
    </row>
    <row r="108" spans="9:22" ht="45.75" customHeight="1">
      <c r="I108" s="80" t="s">
        <v>171</v>
      </c>
      <c r="J108" s="81"/>
      <c r="K108" s="81"/>
      <c r="L108" s="81"/>
      <c r="M108" s="31"/>
      <c r="N108" s="15">
        <v>887</v>
      </c>
      <c r="O108" s="16" t="s">
        <v>13</v>
      </c>
      <c r="P108" s="16" t="s">
        <v>170</v>
      </c>
      <c r="Q108" s="16"/>
      <c r="R108" s="17">
        <f t="shared" si="19"/>
        <v>100</v>
      </c>
      <c r="S108" s="37">
        <f t="shared" si="19"/>
        <v>99.8</v>
      </c>
      <c r="T108" s="37">
        <f t="shared" si="19"/>
        <v>99.8</v>
      </c>
      <c r="U108" s="70">
        <f aca="true" t="shared" si="20" ref="U108:U120">(T108/R108)*100</f>
        <v>99.8</v>
      </c>
      <c r="V108" s="73">
        <f>(T108/S108)*100</f>
        <v>100</v>
      </c>
    </row>
    <row r="109" spans="9:22" s="33" customFormat="1" ht="38.25" customHeight="1">
      <c r="I109" s="78" t="s">
        <v>72</v>
      </c>
      <c r="J109" s="79"/>
      <c r="K109" s="79"/>
      <c r="L109" s="79"/>
      <c r="M109" s="79"/>
      <c r="N109" s="15">
        <v>887</v>
      </c>
      <c r="O109" s="16" t="s">
        <v>13</v>
      </c>
      <c r="P109" s="16" t="s">
        <v>170</v>
      </c>
      <c r="Q109" s="16" t="s">
        <v>68</v>
      </c>
      <c r="R109" s="17">
        <f t="shared" si="19"/>
        <v>100</v>
      </c>
      <c r="S109" s="37">
        <f t="shared" si="19"/>
        <v>99.8</v>
      </c>
      <c r="T109" s="37">
        <f t="shared" si="19"/>
        <v>99.8</v>
      </c>
      <c r="U109" s="70">
        <f t="shared" si="20"/>
        <v>99.8</v>
      </c>
      <c r="V109" s="73">
        <f>(T109/S109)*100</f>
        <v>100</v>
      </c>
    </row>
    <row r="110" spans="9:22" s="33" customFormat="1" ht="38.25" customHeight="1">
      <c r="I110" s="82" t="s">
        <v>81</v>
      </c>
      <c r="J110" s="83"/>
      <c r="K110" s="83"/>
      <c r="L110" s="83"/>
      <c r="M110" s="14"/>
      <c r="N110" s="15">
        <v>887</v>
      </c>
      <c r="O110" s="16" t="s">
        <v>13</v>
      </c>
      <c r="P110" s="16" t="s">
        <v>170</v>
      </c>
      <c r="Q110" s="16" t="s">
        <v>39</v>
      </c>
      <c r="R110" s="17">
        <v>100</v>
      </c>
      <c r="S110" s="65">
        <v>99.8</v>
      </c>
      <c r="T110" s="65">
        <v>99.8</v>
      </c>
      <c r="U110" s="70">
        <f t="shared" si="20"/>
        <v>99.8</v>
      </c>
      <c r="V110" s="73">
        <f>(T110/S110)*100</f>
        <v>100</v>
      </c>
    </row>
    <row r="111" spans="9:22" ht="27" customHeight="1">
      <c r="I111" s="80" t="s">
        <v>34</v>
      </c>
      <c r="J111" s="81"/>
      <c r="K111" s="81"/>
      <c r="L111" s="81"/>
      <c r="M111" s="31"/>
      <c r="N111" s="15">
        <v>887</v>
      </c>
      <c r="O111" s="16" t="s">
        <v>13</v>
      </c>
      <c r="P111" s="16" t="s">
        <v>172</v>
      </c>
      <c r="Q111" s="16"/>
      <c r="R111" s="17">
        <f t="shared" si="19"/>
        <v>10</v>
      </c>
      <c r="S111" s="37">
        <f t="shared" si="19"/>
        <v>0</v>
      </c>
      <c r="T111" s="37">
        <f t="shared" si="19"/>
        <v>0</v>
      </c>
      <c r="U111" s="70">
        <f t="shared" si="20"/>
        <v>0</v>
      </c>
      <c r="V111" s="73">
        <v>0</v>
      </c>
    </row>
    <row r="112" spans="9:22" s="33" customFormat="1" ht="38.25" customHeight="1">
      <c r="I112" s="78" t="s">
        <v>72</v>
      </c>
      <c r="J112" s="79"/>
      <c r="K112" s="79"/>
      <c r="L112" s="79"/>
      <c r="M112" s="79"/>
      <c r="N112" s="15">
        <v>887</v>
      </c>
      <c r="O112" s="16" t="s">
        <v>13</v>
      </c>
      <c r="P112" s="16" t="s">
        <v>172</v>
      </c>
      <c r="Q112" s="16" t="s">
        <v>68</v>
      </c>
      <c r="R112" s="17">
        <f t="shared" si="19"/>
        <v>10</v>
      </c>
      <c r="S112" s="37">
        <f t="shared" si="19"/>
        <v>0</v>
      </c>
      <c r="T112" s="37">
        <f t="shared" si="19"/>
        <v>0</v>
      </c>
      <c r="U112" s="70">
        <f t="shared" si="20"/>
        <v>0</v>
      </c>
      <c r="V112" s="73">
        <v>0</v>
      </c>
    </row>
    <row r="113" spans="9:22" s="33" customFormat="1" ht="38.25" customHeight="1">
      <c r="I113" s="82" t="s">
        <v>81</v>
      </c>
      <c r="J113" s="83"/>
      <c r="K113" s="83"/>
      <c r="L113" s="83"/>
      <c r="M113" s="14"/>
      <c r="N113" s="15">
        <v>887</v>
      </c>
      <c r="O113" s="16" t="s">
        <v>13</v>
      </c>
      <c r="P113" s="16" t="s">
        <v>172</v>
      </c>
      <c r="Q113" s="16" t="s">
        <v>39</v>
      </c>
      <c r="R113" s="17">
        <v>10</v>
      </c>
      <c r="S113" s="65">
        <v>0</v>
      </c>
      <c r="T113" s="65">
        <v>0</v>
      </c>
      <c r="U113" s="70">
        <f t="shared" si="20"/>
        <v>0</v>
      </c>
      <c r="V113" s="73">
        <v>0</v>
      </c>
    </row>
    <row r="114" spans="9:22" ht="27" customHeight="1">
      <c r="I114" s="80" t="s">
        <v>176</v>
      </c>
      <c r="J114" s="81"/>
      <c r="K114" s="81"/>
      <c r="L114" s="81"/>
      <c r="M114" s="31"/>
      <c r="N114" s="15">
        <v>887</v>
      </c>
      <c r="O114" s="16" t="s">
        <v>13</v>
      </c>
      <c r="P114" s="16" t="s">
        <v>177</v>
      </c>
      <c r="Q114" s="16"/>
      <c r="R114" s="17">
        <f t="shared" si="19"/>
        <v>50</v>
      </c>
      <c r="S114" s="37">
        <f t="shared" si="19"/>
        <v>0</v>
      </c>
      <c r="T114" s="37">
        <f t="shared" si="19"/>
        <v>0</v>
      </c>
      <c r="U114" s="70">
        <f t="shared" si="20"/>
        <v>0</v>
      </c>
      <c r="V114" s="73">
        <v>0</v>
      </c>
    </row>
    <row r="115" spans="9:22" s="33" customFormat="1" ht="38.25" customHeight="1">
      <c r="I115" s="78" t="s">
        <v>72</v>
      </c>
      <c r="J115" s="79"/>
      <c r="K115" s="79"/>
      <c r="L115" s="79"/>
      <c r="M115" s="79"/>
      <c r="N115" s="15">
        <v>887</v>
      </c>
      <c r="O115" s="16" t="s">
        <v>13</v>
      </c>
      <c r="P115" s="16" t="s">
        <v>177</v>
      </c>
      <c r="Q115" s="16" t="s">
        <v>68</v>
      </c>
      <c r="R115" s="17">
        <f t="shared" si="19"/>
        <v>50</v>
      </c>
      <c r="S115" s="37">
        <f t="shared" si="19"/>
        <v>0</v>
      </c>
      <c r="T115" s="37">
        <f t="shared" si="19"/>
        <v>0</v>
      </c>
      <c r="U115" s="70">
        <f t="shared" si="20"/>
        <v>0</v>
      </c>
      <c r="V115" s="73">
        <v>0</v>
      </c>
    </row>
    <row r="116" spans="9:22" s="33" customFormat="1" ht="38.25" customHeight="1">
      <c r="I116" s="82" t="s">
        <v>81</v>
      </c>
      <c r="J116" s="83"/>
      <c r="K116" s="83"/>
      <c r="L116" s="83"/>
      <c r="M116" s="14"/>
      <c r="N116" s="15">
        <v>887</v>
      </c>
      <c r="O116" s="16" t="s">
        <v>13</v>
      </c>
      <c r="P116" s="16" t="s">
        <v>177</v>
      </c>
      <c r="Q116" s="16" t="s">
        <v>39</v>
      </c>
      <c r="R116" s="17">
        <v>50</v>
      </c>
      <c r="S116" s="65">
        <v>0</v>
      </c>
      <c r="T116" s="65">
        <v>0</v>
      </c>
      <c r="U116" s="70">
        <f t="shared" si="20"/>
        <v>0</v>
      </c>
      <c r="V116" s="73">
        <v>0</v>
      </c>
    </row>
    <row r="117" spans="9:22" ht="54.75" customHeight="1">
      <c r="I117" s="80" t="s">
        <v>191</v>
      </c>
      <c r="J117" s="81"/>
      <c r="K117" s="81"/>
      <c r="L117" s="81"/>
      <c r="M117" s="31"/>
      <c r="N117" s="15">
        <v>887</v>
      </c>
      <c r="O117" s="16" t="s">
        <v>13</v>
      </c>
      <c r="P117" s="16" t="s">
        <v>189</v>
      </c>
      <c r="Q117" s="16"/>
      <c r="R117" s="17">
        <f t="shared" si="19"/>
        <v>40</v>
      </c>
      <c r="S117" s="37">
        <f t="shared" si="19"/>
        <v>0</v>
      </c>
      <c r="T117" s="37">
        <v>0</v>
      </c>
      <c r="U117" s="70">
        <f>(T117/R117)*100</f>
        <v>0</v>
      </c>
      <c r="V117" s="73">
        <v>0</v>
      </c>
    </row>
    <row r="118" spans="9:22" s="33" customFormat="1" ht="38.25" customHeight="1">
      <c r="I118" s="78" t="s">
        <v>72</v>
      </c>
      <c r="J118" s="79"/>
      <c r="K118" s="79"/>
      <c r="L118" s="79"/>
      <c r="M118" s="79"/>
      <c r="N118" s="15">
        <v>887</v>
      </c>
      <c r="O118" s="16" t="s">
        <v>13</v>
      </c>
      <c r="P118" s="16" t="s">
        <v>177</v>
      </c>
      <c r="Q118" s="16" t="s">
        <v>68</v>
      </c>
      <c r="R118" s="17">
        <f t="shared" si="19"/>
        <v>40</v>
      </c>
      <c r="S118" s="37">
        <f t="shared" si="19"/>
        <v>0</v>
      </c>
      <c r="T118" s="37">
        <v>0</v>
      </c>
      <c r="U118" s="70">
        <f>(T118/R118)*100</f>
        <v>0</v>
      </c>
      <c r="V118" s="73">
        <v>0</v>
      </c>
    </row>
    <row r="119" spans="9:22" s="33" customFormat="1" ht="38.25" customHeight="1">
      <c r="I119" s="82" t="s">
        <v>81</v>
      </c>
      <c r="J119" s="83"/>
      <c r="K119" s="83"/>
      <c r="L119" s="83"/>
      <c r="M119" s="14"/>
      <c r="N119" s="15">
        <v>887</v>
      </c>
      <c r="O119" s="16" t="s">
        <v>13</v>
      </c>
      <c r="P119" s="16" t="s">
        <v>177</v>
      </c>
      <c r="Q119" s="16" t="s">
        <v>39</v>
      </c>
      <c r="R119" s="17">
        <v>40</v>
      </c>
      <c r="S119" s="65">
        <v>0</v>
      </c>
      <c r="T119" s="65">
        <v>0</v>
      </c>
      <c r="U119" s="70">
        <f>(T119/R119)*100</f>
        <v>0</v>
      </c>
      <c r="V119" s="73">
        <v>0</v>
      </c>
    </row>
    <row r="120" spans="9:22" s="33" customFormat="1" ht="42.75" customHeight="1">
      <c r="I120" s="90" t="s">
        <v>46</v>
      </c>
      <c r="J120" s="91"/>
      <c r="K120" s="91"/>
      <c r="L120" s="91"/>
      <c r="M120" s="31"/>
      <c r="N120" s="9">
        <v>887</v>
      </c>
      <c r="O120" s="10" t="s">
        <v>13</v>
      </c>
      <c r="P120" s="10" t="s">
        <v>113</v>
      </c>
      <c r="Q120" s="10"/>
      <c r="R120" s="13">
        <f>R121+R124+R127</f>
        <v>1295.2</v>
      </c>
      <c r="S120" s="64">
        <f>S121+S124+S127</f>
        <v>733.5</v>
      </c>
      <c r="T120" s="64">
        <f>T121+T124+T127</f>
        <v>733.5</v>
      </c>
      <c r="U120" s="71">
        <f t="shared" si="20"/>
        <v>56.63218035824583</v>
      </c>
      <c r="V120" s="72">
        <f t="shared" si="8"/>
        <v>100</v>
      </c>
    </row>
    <row r="121" spans="9:22" s="33" customFormat="1" ht="27" customHeight="1">
      <c r="I121" s="119" t="s">
        <v>35</v>
      </c>
      <c r="J121" s="120"/>
      <c r="K121" s="120"/>
      <c r="L121" s="120"/>
      <c r="M121" s="27"/>
      <c r="N121" s="15">
        <v>887</v>
      </c>
      <c r="O121" s="16" t="s">
        <v>13</v>
      </c>
      <c r="P121" s="16" t="s">
        <v>115</v>
      </c>
      <c r="Q121" s="16"/>
      <c r="R121" s="17">
        <f aca="true" t="shared" si="21" ref="R121:T122">R122</f>
        <v>200</v>
      </c>
      <c r="S121" s="37">
        <f t="shared" si="21"/>
        <v>98.8</v>
      </c>
      <c r="T121" s="37">
        <f t="shared" si="21"/>
        <v>98.8</v>
      </c>
      <c r="U121" s="70">
        <f t="shared" si="7"/>
        <v>49.4</v>
      </c>
      <c r="V121" s="73">
        <f t="shared" si="8"/>
        <v>100</v>
      </c>
    </row>
    <row r="122" spans="9:22" ht="30" customHeight="1">
      <c r="I122" s="116" t="s">
        <v>72</v>
      </c>
      <c r="J122" s="117"/>
      <c r="K122" s="117"/>
      <c r="L122" s="117"/>
      <c r="M122" s="27"/>
      <c r="N122" s="15">
        <v>887</v>
      </c>
      <c r="O122" s="16" t="s">
        <v>13</v>
      </c>
      <c r="P122" s="16" t="s">
        <v>115</v>
      </c>
      <c r="Q122" s="16" t="s">
        <v>68</v>
      </c>
      <c r="R122" s="17">
        <f t="shared" si="21"/>
        <v>200</v>
      </c>
      <c r="S122" s="37">
        <f t="shared" si="21"/>
        <v>98.8</v>
      </c>
      <c r="T122" s="37">
        <f t="shared" si="21"/>
        <v>98.8</v>
      </c>
      <c r="U122" s="70">
        <f t="shared" si="7"/>
        <v>49.4</v>
      </c>
      <c r="V122" s="73">
        <f t="shared" si="8"/>
        <v>100</v>
      </c>
    </row>
    <row r="123" spans="9:22" ht="38.25" customHeight="1">
      <c r="I123" s="82" t="s">
        <v>81</v>
      </c>
      <c r="J123" s="83"/>
      <c r="K123" s="83"/>
      <c r="L123" s="83"/>
      <c r="M123" s="27"/>
      <c r="N123" s="15">
        <v>887</v>
      </c>
      <c r="O123" s="16" t="s">
        <v>13</v>
      </c>
      <c r="P123" s="16" t="s">
        <v>115</v>
      </c>
      <c r="Q123" s="16" t="s">
        <v>39</v>
      </c>
      <c r="R123" s="17">
        <v>200</v>
      </c>
      <c r="S123" s="65">
        <v>98.8</v>
      </c>
      <c r="T123" s="65">
        <v>98.8</v>
      </c>
      <c r="U123" s="70">
        <f t="shared" si="7"/>
        <v>49.4</v>
      </c>
      <c r="V123" s="73">
        <f t="shared" si="8"/>
        <v>100</v>
      </c>
    </row>
    <row r="124" spans="9:22" ht="66" customHeight="1">
      <c r="I124" s="84" t="s">
        <v>173</v>
      </c>
      <c r="J124" s="85"/>
      <c r="K124" s="85"/>
      <c r="L124" s="85"/>
      <c r="M124" s="27"/>
      <c r="N124" s="15">
        <v>887</v>
      </c>
      <c r="O124" s="16" t="s">
        <v>13</v>
      </c>
      <c r="P124" s="16" t="s">
        <v>116</v>
      </c>
      <c r="Q124" s="16"/>
      <c r="R124" s="17">
        <f aca="true" t="shared" si="22" ref="R124:T128">R125</f>
        <v>645.2</v>
      </c>
      <c r="S124" s="37">
        <f t="shared" si="22"/>
        <v>634.7</v>
      </c>
      <c r="T124" s="37">
        <f t="shared" si="22"/>
        <v>634.7</v>
      </c>
      <c r="U124" s="70">
        <f t="shared" si="7"/>
        <v>98.37259764414135</v>
      </c>
      <c r="V124" s="73">
        <f t="shared" si="8"/>
        <v>100</v>
      </c>
    </row>
    <row r="125" spans="9:22" ht="39" customHeight="1">
      <c r="I125" s="78" t="s">
        <v>72</v>
      </c>
      <c r="J125" s="79"/>
      <c r="K125" s="79"/>
      <c r="L125" s="79"/>
      <c r="M125" s="27"/>
      <c r="N125" s="15">
        <v>887</v>
      </c>
      <c r="O125" s="16" t="s">
        <v>13</v>
      </c>
      <c r="P125" s="16" t="s">
        <v>116</v>
      </c>
      <c r="Q125" s="16" t="s">
        <v>68</v>
      </c>
      <c r="R125" s="17">
        <f t="shared" si="22"/>
        <v>645.2</v>
      </c>
      <c r="S125" s="37">
        <f t="shared" si="22"/>
        <v>634.7</v>
      </c>
      <c r="T125" s="37">
        <f t="shared" si="22"/>
        <v>634.7</v>
      </c>
      <c r="U125" s="70">
        <f t="shared" si="7"/>
        <v>98.37259764414135</v>
      </c>
      <c r="V125" s="73">
        <f t="shared" si="8"/>
        <v>100</v>
      </c>
    </row>
    <row r="126" spans="9:22" ht="39" customHeight="1">
      <c r="I126" s="82" t="s">
        <v>81</v>
      </c>
      <c r="J126" s="83"/>
      <c r="K126" s="83"/>
      <c r="L126" s="83"/>
      <c r="M126" s="27"/>
      <c r="N126" s="15">
        <v>887</v>
      </c>
      <c r="O126" s="16" t="s">
        <v>13</v>
      </c>
      <c r="P126" s="16" t="s">
        <v>116</v>
      </c>
      <c r="Q126" s="16" t="s">
        <v>39</v>
      </c>
      <c r="R126" s="17">
        <v>645.2</v>
      </c>
      <c r="S126" s="65">
        <v>634.7</v>
      </c>
      <c r="T126" s="65">
        <v>634.7</v>
      </c>
      <c r="U126" s="70">
        <f t="shared" si="7"/>
        <v>98.37259764414135</v>
      </c>
      <c r="V126" s="73">
        <f t="shared" si="8"/>
        <v>100</v>
      </c>
    </row>
    <row r="127" spans="9:22" ht="33" customHeight="1">
      <c r="I127" s="84" t="s">
        <v>174</v>
      </c>
      <c r="J127" s="85"/>
      <c r="K127" s="85"/>
      <c r="L127" s="85"/>
      <c r="M127" s="27"/>
      <c r="N127" s="15">
        <v>887</v>
      </c>
      <c r="O127" s="16" t="s">
        <v>13</v>
      </c>
      <c r="P127" s="16" t="s">
        <v>175</v>
      </c>
      <c r="Q127" s="16"/>
      <c r="R127" s="17">
        <f t="shared" si="22"/>
        <v>450</v>
      </c>
      <c r="S127" s="37">
        <f t="shared" si="22"/>
        <v>0</v>
      </c>
      <c r="T127" s="37">
        <f t="shared" si="22"/>
        <v>0</v>
      </c>
      <c r="U127" s="70">
        <f>(T127/R127)*100</f>
        <v>0</v>
      </c>
      <c r="V127" s="73">
        <v>0</v>
      </c>
    </row>
    <row r="128" spans="9:22" ht="39" customHeight="1">
      <c r="I128" s="78" t="s">
        <v>72</v>
      </c>
      <c r="J128" s="79"/>
      <c r="K128" s="79"/>
      <c r="L128" s="79"/>
      <c r="M128" s="27"/>
      <c r="N128" s="15">
        <v>887</v>
      </c>
      <c r="O128" s="16" t="s">
        <v>13</v>
      </c>
      <c r="P128" s="16" t="s">
        <v>175</v>
      </c>
      <c r="Q128" s="16" t="s">
        <v>68</v>
      </c>
      <c r="R128" s="17">
        <f t="shared" si="22"/>
        <v>450</v>
      </c>
      <c r="S128" s="37">
        <f t="shared" si="22"/>
        <v>0</v>
      </c>
      <c r="T128" s="37">
        <f t="shared" si="22"/>
        <v>0</v>
      </c>
      <c r="U128" s="70">
        <f>(T128/R128)*100</f>
        <v>0</v>
      </c>
      <c r="V128" s="73">
        <v>0</v>
      </c>
    </row>
    <row r="129" spans="9:22" ht="39" customHeight="1">
      <c r="I129" s="82" t="s">
        <v>81</v>
      </c>
      <c r="J129" s="83"/>
      <c r="K129" s="83"/>
      <c r="L129" s="83"/>
      <c r="M129" s="27"/>
      <c r="N129" s="15">
        <v>887</v>
      </c>
      <c r="O129" s="16" t="s">
        <v>13</v>
      </c>
      <c r="P129" s="16" t="s">
        <v>175</v>
      </c>
      <c r="Q129" s="16" t="s">
        <v>39</v>
      </c>
      <c r="R129" s="17">
        <v>450</v>
      </c>
      <c r="S129" s="65">
        <v>0</v>
      </c>
      <c r="T129" s="65">
        <v>0</v>
      </c>
      <c r="U129" s="70">
        <f>(T129/R129)*100</f>
        <v>0</v>
      </c>
      <c r="V129" s="73">
        <v>0</v>
      </c>
    </row>
    <row r="130" spans="9:22" ht="68.25" customHeight="1">
      <c r="I130" s="103" t="s">
        <v>134</v>
      </c>
      <c r="J130" s="104"/>
      <c r="K130" s="104"/>
      <c r="L130" s="105"/>
      <c r="M130" s="25"/>
      <c r="N130" s="9">
        <v>887</v>
      </c>
      <c r="O130" s="10" t="s">
        <v>13</v>
      </c>
      <c r="P130" s="10" t="s">
        <v>139</v>
      </c>
      <c r="Q130" s="10"/>
      <c r="R130" s="13">
        <f aca="true" t="shared" si="23" ref="R130:T131">R131</f>
        <v>2358.9</v>
      </c>
      <c r="S130" s="64">
        <f t="shared" si="23"/>
        <v>2320.7</v>
      </c>
      <c r="T130" s="64">
        <f t="shared" si="23"/>
        <v>2320.7</v>
      </c>
      <c r="U130" s="71">
        <f t="shared" si="7"/>
        <v>98.38060112764423</v>
      </c>
      <c r="V130" s="72">
        <f t="shared" si="8"/>
        <v>100</v>
      </c>
    </row>
    <row r="131" spans="9:22" ht="36" customHeight="1">
      <c r="I131" s="78" t="s">
        <v>72</v>
      </c>
      <c r="J131" s="79"/>
      <c r="K131" s="79"/>
      <c r="L131" s="79"/>
      <c r="M131" s="25"/>
      <c r="N131" s="15">
        <v>887</v>
      </c>
      <c r="O131" s="16" t="s">
        <v>13</v>
      </c>
      <c r="P131" s="16" t="s">
        <v>139</v>
      </c>
      <c r="Q131" s="16" t="s">
        <v>68</v>
      </c>
      <c r="R131" s="17">
        <f t="shared" si="23"/>
        <v>2358.9</v>
      </c>
      <c r="S131" s="37">
        <f t="shared" si="23"/>
        <v>2320.7</v>
      </c>
      <c r="T131" s="37">
        <f t="shared" si="23"/>
        <v>2320.7</v>
      </c>
      <c r="U131" s="70">
        <f t="shared" si="7"/>
        <v>98.38060112764423</v>
      </c>
      <c r="V131" s="73">
        <f t="shared" si="8"/>
        <v>100</v>
      </c>
    </row>
    <row r="132" spans="9:22" ht="38.25" customHeight="1">
      <c r="I132" s="82" t="s">
        <v>81</v>
      </c>
      <c r="J132" s="83"/>
      <c r="K132" s="83"/>
      <c r="L132" s="83"/>
      <c r="M132" s="25"/>
      <c r="N132" s="15">
        <v>887</v>
      </c>
      <c r="O132" s="16" t="s">
        <v>13</v>
      </c>
      <c r="P132" s="16" t="s">
        <v>139</v>
      </c>
      <c r="Q132" s="16" t="s">
        <v>39</v>
      </c>
      <c r="R132" s="17">
        <v>2358.9</v>
      </c>
      <c r="S132" s="65">
        <v>2320.7</v>
      </c>
      <c r="T132" s="65">
        <v>2320.7</v>
      </c>
      <c r="U132" s="70">
        <f t="shared" si="7"/>
        <v>98.38060112764423</v>
      </c>
      <c r="V132" s="73">
        <f t="shared" si="8"/>
        <v>100</v>
      </c>
    </row>
    <row r="133" spans="9:22" ht="28.5" customHeight="1">
      <c r="I133" s="90" t="s">
        <v>47</v>
      </c>
      <c r="J133" s="91"/>
      <c r="K133" s="91"/>
      <c r="L133" s="91"/>
      <c r="M133" s="25"/>
      <c r="N133" s="9">
        <v>887</v>
      </c>
      <c r="O133" s="10" t="s">
        <v>13</v>
      </c>
      <c r="P133" s="10" t="s">
        <v>117</v>
      </c>
      <c r="Q133" s="10"/>
      <c r="R133" s="13">
        <f>R134+R137</f>
        <v>11993.1</v>
      </c>
      <c r="S133" s="64">
        <f>S134+S137</f>
        <v>12978</v>
      </c>
      <c r="T133" s="64">
        <f>T134+T137</f>
        <v>12977.8</v>
      </c>
      <c r="U133" s="71">
        <f t="shared" si="7"/>
        <v>108.21055440211454</v>
      </c>
      <c r="V133" s="72">
        <f t="shared" si="8"/>
        <v>99.99845893049776</v>
      </c>
    </row>
    <row r="134" spans="9:22" s="48" customFormat="1" ht="27" customHeight="1">
      <c r="I134" s="84" t="s">
        <v>64</v>
      </c>
      <c r="J134" s="85"/>
      <c r="K134" s="85"/>
      <c r="L134" s="85"/>
      <c r="M134" s="14"/>
      <c r="N134" s="15">
        <v>887</v>
      </c>
      <c r="O134" s="16" t="s">
        <v>13</v>
      </c>
      <c r="P134" s="16" t="s">
        <v>118</v>
      </c>
      <c r="Q134" s="16"/>
      <c r="R134" s="17">
        <f aca="true" t="shared" si="24" ref="R134:T135">R135</f>
        <v>11393.1</v>
      </c>
      <c r="S134" s="37">
        <f t="shared" si="24"/>
        <v>12557.1</v>
      </c>
      <c r="T134" s="37">
        <f t="shared" si="24"/>
        <v>12557</v>
      </c>
      <c r="U134" s="70">
        <f t="shared" si="7"/>
        <v>110.21583238977976</v>
      </c>
      <c r="V134" s="73">
        <f t="shared" si="8"/>
        <v>99.99920363778261</v>
      </c>
    </row>
    <row r="135" spans="9:22" ht="40.5" customHeight="1">
      <c r="I135" s="78" t="s">
        <v>72</v>
      </c>
      <c r="J135" s="79"/>
      <c r="K135" s="79"/>
      <c r="L135" s="79"/>
      <c r="M135" s="14"/>
      <c r="N135" s="15">
        <v>887</v>
      </c>
      <c r="O135" s="16" t="s">
        <v>13</v>
      </c>
      <c r="P135" s="16" t="s">
        <v>118</v>
      </c>
      <c r="Q135" s="16" t="s">
        <v>68</v>
      </c>
      <c r="R135" s="17">
        <f t="shared" si="24"/>
        <v>11393.1</v>
      </c>
      <c r="S135" s="37">
        <f t="shared" si="24"/>
        <v>12557.1</v>
      </c>
      <c r="T135" s="37">
        <f t="shared" si="24"/>
        <v>12557</v>
      </c>
      <c r="U135" s="70">
        <f t="shared" si="7"/>
        <v>110.21583238977976</v>
      </c>
      <c r="V135" s="73">
        <f t="shared" si="8"/>
        <v>99.99920363778261</v>
      </c>
    </row>
    <row r="136" spans="9:22" ht="40.5" customHeight="1">
      <c r="I136" s="82" t="s">
        <v>81</v>
      </c>
      <c r="J136" s="83"/>
      <c r="K136" s="83"/>
      <c r="L136" s="83"/>
      <c r="M136" s="14"/>
      <c r="N136" s="15">
        <v>887</v>
      </c>
      <c r="O136" s="16" t="s">
        <v>13</v>
      </c>
      <c r="P136" s="16" t="s">
        <v>118</v>
      </c>
      <c r="Q136" s="16" t="s">
        <v>39</v>
      </c>
      <c r="R136" s="17">
        <v>11393.1</v>
      </c>
      <c r="S136" s="65">
        <v>12557.1</v>
      </c>
      <c r="T136" s="65">
        <v>12557</v>
      </c>
      <c r="U136" s="70">
        <f t="shared" si="7"/>
        <v>110.21583238977976</v>
      </c>
      <c r="V136" s="73">
        <f t="shared" si="8"/>
        <v>99.99920363778261</v>
      </c>
    </row>
    <row r="137" spans="9:22" ht="79.5" customHeight="1">
      <c r="I137" s="84" t="s">
        <v>73</v>
      </c>
      <c r="J137" s="85"/>
      <c r="K137" s="85"/>
      <c r="L137" s="85"/>
      <c r="M137" s="18"/>
      <c r="N137" s="15">
        <v>887</v>
      </c>
      <c r="O137" s="16" t="s">
        <v>13</v>
      </c>
      <c r="P137" s="16" t="s">
        <v>119</v>
      </c>
      <c r="Q137" s="16"/>
      <c r="R137" s="17">
        <f aca="true" t="shared" si="25" ref="R137:T138">R138</f>
        <v>600</v>
      </c>
      <c r="S137" s="37">
        <f t="shared" si="25"/>
        <v>420.9</v>
      </c>
      <c r="T137" s="37">
        <f t="shared" si="25"/>
        <v>420.8</v>
      </c>
      <c r="U137" s="70">
        <f t="shared" si="7"/>
        <v>70.13333333333334</v>
      </c>
      <c r="V137" s="73">
        <f t="shared" si="8"/>
        <v>99.97624138750297</v>
      </c>
    </row>
    <row r="138" spans="9:22" s="33" customFormat="1" ht="39.75" customHeight="1">
      <c r="I138" s="78" t="s">
        <v>72</v>
      </c>
      <c r="J138" s="79"/>
      <c r="K138" s="79"/>
      <c r="L138" s="79"/>
      <c r="M138" s="14"/>
      <c r="N138" s="15">
        <v>887</v>
      </c>
      <c r="O138" s="16" t="s">
        <v>13</v>
      </c>
      <c r="P138" s="16" t="s">
        <v>119</v>
      </c>
      <c r="Q138" s="16" t="s">
        <v>68</v>
      </c>
      <c r="R138" s="17">
        <f t="shared" si="25"/>
        <v>600</v>
      </c>
      <c r="S138" s="37">
        <f t="shared" si="25"/>
        <v>420.9</v>
      </c>
      <c r="T138" s="37">
        <f t="shared" si="25"/>
        <v>420.8</v>
      </c>
      <c r="U138" s="70">
        <f t="shared" si="7"/>
        <v>70.13333333333334</v>
      </c>
      <c r="V138" s="73">
        <f t="shared" si="8"/>
        <v>99.97624138750297</v>
      </c>
    </row>
    <row r="139" spans="9:22" ht="40.5" customHeight="1">
      <c r="I139" s="82" t="s">
        <v>81</v>
      </c>
      <c r="J139" s="83"/>
      <c r="K139" s="83"/>
      <c r="L139" s="83"/>
      <c r="M139" s="18"/>
      <c r="N139" s="15">
        <v>887</v>
      </c>
      <c r="O139" s="16" t="s">
        <v>13</v>
      </c>
      <c r="P139" s="16" t="s">
        <v>119</v>
      </c>
      <c r="Q139" s="16" t="s">
        <v>39</v>
      </c>
      <c r="R139" s="17">
        <v>600</v>
      </c>
      <c r="S139" s="65">
        <v>420.9</v>
      </c>
      <c r="T139" s="65">
        <v>420.8</v>
      </c>
      <c r="U139" s="70">
        <f t="shared" si="7"/>
        <v>70.13333333333334</v>
      </c>
      <c r="V139" s="73">
        <f t="shared" si="8"/>
        <v>99.97624138750297</v>
      </c>
    </row>
    <row r="140" spans="9:22" s="33" customFormat="1" ht="26.25" customHeight="1">
      <c r="I140" s="90" t="s">
        <v>48</v>
      </c>
      <c r="J140" s="91"/>
      <c r="K140" s="91"/>
      <c r="L140" s="91"/>
      <c r="M140" s="14"/>
      <c r="N140" s="9">
        <v>887</v>
      </c>
      <c r="O140" s="10" t="s">
        <v>13</v>
      </c>
      <c r="P140" s="10" t="s">
        <v>120</v>
      </c>
      <c r="Q140" s="10"/>
      <c r="R140" s="13">
        <f>R141+R144+R147+R150</f>
        <v>3492.4</v>
      </c>
      <c r="S140" s="64">
        <f>S141+S144+S147</f>
        <v>2914.2000000000003</v>
      </c>
      <c r="T140" s="64">
        <f>T141+T144+T147</f>
        <v>2913.9</v>
      </c>
      <c r="U140" s="71">
        <f t="shared" si="7"/>
        <v>83.43545985568663</v>
      </c>
      <c r="V140" s="72">
        <f t="shared" si="8"/>
        <v>99.98970557957585</v>
      </c>
    </row>
    <row r="141" spans="9:22" ht="39.75" customHeight="1">
      <c r="I141" s="84" t="s">
        <v>56</v>
      </c>
      <c r="J141" s="85"/>
      <c r="K141" s="85"/>
      <c r="L141" s="85"/>
      <c r="M141" s="14"/>
      <c r="N141" s="15">
        <v>887</v>
      </c>
      <c r="O141" s="16" t="s">
        <v>13</v>
      </c>
      <c r="P141" s="16" t="s">
        <v>121</v>
      </c>
      <c r="Q141" s="16"/>
      <c r="R141" s="17">
        <f aca="true" t="shared" si="26" ref="R141:T142">R142</f>
        <v>59.5</v>
      </c>
      <c r="S141" s="37">
        <f t="shared" si="26"/>
        <v>49.1</v>
      </c>
      <c r="T141" s="37">
        <f t="shared" si="26"/>
        <v>49.1</v>
      </c>
      <c r="U141" s="70">
        <f t="shared" si="7"/>
        <v>82.52100840336135</v>
      </c>
      <c r="V141" s="73">
        <f t="shared" si="8"/>
        <v>100</v>
      </c>
    </row>
    <row r="142" spans="9:22" s="48" customFormat="1" ht="40.5" customHeight="1">
      <c r="I142" s="78" t="s">
        <v>72</v>
      </c>
      <c r="J142" s="79"/>
      <c r="K142" s="79"/>
      <c r="L142" s="79"/>
      <c r="M142" s="18"/>
      <c r="N142" s="15">
        <v>887</v>
      </c>
      <c r="O142" s="16" t="s">
        <v>13</v>
      </c>
      <c r="P142" s="16" t="s">
        <v>121</v>
      </c>
      <c r="Q142" s="16" t="s">
        <v>68</v>
      </c>
      <c r="R142" s="17">
        <f t="shared" si="26"/>
        <v>59.5</v>
      </c>
      <c r="S142" s="37">
        <f t="shared" si="26"/>
        <v>49.1</v>
      </c>
      <c r="T142" s="37">
        <f t="shared" si="26"/>
        <v>49.1</v>
      </c>
      <c r="U142" s="70">
        <f t="shared" si="7"/>
        <v>82.52100840336135</v>
      </c>
      <c r="V142" s="73">
        <f t="shared" si="8"/>
        <v>100</v>
      </c>
    </row>
    <row r="143" spans="9:22" s="48" customFormat="1" ht="40.5" customHeight="1">
      <c r="I143" s="82" t="s">
        <v>81</v>
      </c>
      <c r="J143" s="83"/>
      <c r="K143" s="83"/>
      <c r="L143" s="83"/>
      <c r="M143" s="18"/>
      <c r="N143" s="15">
        <v>887</v>
      </c>
      <c r="O143" s="16" t="s">
        <v>13</v>
      </c>
      <c r="P143" s="16" t="s">
        <v>121</v>
      </c>
      <c r="Q143" s="16" t="s">
        <v>39</v>
      </c>
      <c r="R143" s="17">
        <v>59.5</v>
      </c>
      <c r="S143" s="65">
        <v>49.1</v>
      </c>
      <c r="T143" s="65">
        <v>49.1</v>
      </c>
      <c r="U143" s="70">
        <f t="shared" si="7"/>
        <v>82.52100840336135</v>
      </c>
      <c r="V143" s="73">
        <f t="shared" si="8"/>
        <v>100</v>
      </c>
    </row>
    <row r="144" spans="9:22" s="48" customFormat="1" ht="25.5" customHeight="1">
      <c r="I144" s="84" t="s">
        <v>55</v>
      </c>
      <c r="J144" s="85"/>
      <c r="K144" s="85"/>
      <c r="L144" s="85"/>
      <c r="M144" s="14"/>
      <c r="N144" s="15">
        <v>887</v>
      </c>
      <c r="O144" s="16" t="s">
        <v>13</v>
      </c>
      <c r="P144" s="16" t="s">
        <v>122</v>
      </c>
      <c r="Q144" s="16"/>
      <c r="R144" s="17">
        <f aca="true" t="shared" si="27" ref="R144:T145">R145</f>
        <v>622.9</v>
      </c>
      <c r="S144" s="37">
        <f t="shared" si="27"/>
        <v>354.8</v>
      </c>
      <c r="T144" s="37">
        <f t="shared" si="27"/>
        <v>354.8</v>
      </c>
      <c r="U144" s="70">
        <f t="shared" si="7"/>
        <v>56.959383528656296</v>
      </c>
      <c r="V144" s="73">
        <f t="shared" si="8"/>
        <v>100</v>
      </c>
    </row>
    <row r="145" spans="9:22" s="48" customFormat="1" ht="38.25" customHeight="1">
      <c r="I145" s="78" t="s">
        <v>72</v>
      </c>
      <c r="J145" s="79"/>
      <c r="K145" s="79"/>
      <c r="L145" s="79"/>
      <c r="M145" s="79"/>
      <c r="N145" s="15">
        <v>887</v>
      </c>
      <c r="O145" s="16" t="s">
        <v>13</v>
      </c>
      <c r="P145" s="16" t="s">
        <v>122</v>
      </c>
      <c r="Q145" s="16" t="s">
        <v>68</v>
      </c>
      <c r="R145" s="17">
        <f t="shared" si="27"/>
        <v>622.9</v>
      </c>
      <c r="S145" s="37">
        <f t="shared" si="27"/>
        <v>354.8</v>
      </c>
      <c r="T145" s="37">
        <f t="shared" si="27"/>
        <v>354.8</v>
      </c>
      <c r="U145" s="70">
        <f t="shared" si="7"/>
        <v>56.959383528656296</v>
      </c>
      <c r="V145" s="73">
        <f t="shared" si="8"/>
        <v>100</v>
      </c>
    </row>
    <row r="146" spans="9:22" s="48" customFormat="1" ht="38.25" customHeight="1">
      <c r="I146" s="82" t="s">
        <v>81</v>
      </c>
      <c r="J146" s="83"/>
      <c r="K146" s="83"/>
      <c r="L146" s="83"/>
      <c r="M146" s="14"/>
      <c r="N146" s="15">
        <v>887</v>
      </c>
      <c r="O146" s="16" t="s">
        <v>13</v>
      </c>
      <c r="P146" s="16" t="s">
        <v>122</v>
      </c>
      <c r="Q146" s="16" t="s">
        <v>39</v>
      </c>
      <c r="R146" s="17">
        <v>622.9</v>
      </c>
      <c r="S146" s="65">
        <v>354.8</v>
      </c>
      <c r="T146" s="65">
        <v>354.8</v>
      </c>
      <c r="U146" s="70">
        <f t="shared" si="7"/>
        <v>56.959383528656296</v>
      </c>
      <c r="V146" s="73">
        <f t="shared" si="8"/>
        <v>100</v>
      </c>
    </row>
    <row r="147" spans="9:22" s="33" customFormat="1" ht="38.25" customHeight="1">
      <c r="I147" s="84" t="s">
        <v>36</v>
      </c>
      <c r="J147" s="85"/>
      <c r="K147" s="85"/>
      <c r="L147" s="85"/>
      <c r="M147" s="85"/>
      <c r="N147" s="15">
        <v>887</v>
      </c>
      <c r="O147" s="16" t="s">
        <v>13</v>
      </c>
      <c r="P147" s="16" t="s">
        <v>123</v>
      </c>
      <c r="Q147" s="16"/>
      <c r="R147" s="17">
        <f aca="true" t="shared" si="28" ref="R147:T151">R148</f>
        <v>2800</v>
      </c>
      <c r="S147" s="37">
        <f t="shared" si="28"/>
        <v>2510.3</v>
      </c>
      <c r="T147" s="37">
        <f t="shared" si="28"/>
        <v>2510</v>
      </c>
      <c r="U147" s="70">
        <f t="shared" si="7"/>
        <v>89.64285714285715</v>
      </c>
      <c r="V147" s="73">
        <f t="shared" si="8"/>
        <v>99.98804923714296</v>
      </c>
    </row>
    <row r="148" spans="9:22" s="33" customFormat="1" ht="40.5" customHeight="1">
      <c r="I148" s="78" t="s">
        <v>72</v>
      </c>
      <c r="J148" s="79"/>
      <c r="K148" s="79"/>
      <c r="L148" s="79"/>
      <c r="M148" s="18"/>
      <c r="N148" s="15">
        <v>887</v>
      </c>
      <c r="O148" s="16" t="s">
        <v>13</v>
      </c>
      <c r="P148" s="16" t="s">
        <v>123</v>
      </c>
      <c r="Q148" s="16" t="s">
        <v>68</v>
      </c>
      <c r="R148" s="17">
        <f t="shared" si="28"/>
        <v>2800</v>
      </c>
      <c r="S148" s="37">
        <f t="shared" si="28"/>
        <v>2510.3</v>
      </c>
      <c r="T148" s="37">
        <f t="shared" si="28"/>
        <v>2510</v>
      </c>
      <c r="U148" s="70">
        <f t="shared" si="7"/>
        <v>89.64285714285715</v>
      </c>
      <c r="V148" s="73">
        <f t="shared" si="8"/>
        <v>99.98804923714296</v>
      </c>
    </row>
    <row r="149" spans="9:22" s="33" customFormat="1" ht="36.75" customHeight="1">
      <c r="I149" s="82" t="s">
        <v>81</v>
      </c>
      <c r="J149" s="83"/>
      <c r="K149" s="83"/>
      <c r="L149" s="83"/>
      <c r="M149" s="18"/>
      <c r="N149" s="15">
        <v>887</v>
      </c>
      <c r="O149" s="16" t="s">
        <v>13</v>
      </c>
      <c r="P149" s="16" t="s">
        <v>123</v>
      </c>
      <c r="Q149" s="16" t="s">
        <v>39</v>
      </c>
      <c r="R149" s="17">
        <v>2800</v>
      </c>
      <c r="S149" s="65">
        <v>2510.3</v>
      </c>
      <c r="T149" s="65">
        <v>2510</v>
      </c>
      <c r="U149" s="70">
        <f t="shared" si="7"/>
        <v>89.64285714285715</v>
      </c>
      <c r="V149" s="73">
        <f t="shared" si="8"/>
        <v>99.98804923714296</v>
      </c>
    </row>
    <row r="150" spans="9:22" s="33" customFormat="1" ht="38.25" customHeight="1">
      <c r="I150" s="84" t="s">
        <v>190</v>
      </c>
      <c r="J150" s="85"/>
      <c r="K150" s="85"/>
      <c r="L150" s="85"/>
      <c r="M150" s="85"/>
      <c r="N150" s="15">
        <v>887</v>
      </c>
      <c r="O150" s="16" t="s">
        <v>13</v>
      </c>
      <c r="P150" s="16" t="s">
        <v>192</v>
      </c>
      <c r="Q150" s="16"/>
      <c r="R150" s="17">
        <f t="shared" si="28"/>
        <v>10</v>
      </c>
      <c r="S150" s="37">
        <f t="shared" si="28"/>
        <v>0</v>
      </c>
      <c r="T150" s="37">
        <f t="shared" si="28"/>
        <v>0</v>
      </c>
      <c r="U150" s="70">
        <f>(T150/R150)*100</f>
        <v>0</v>
      </c>
      <c r="V150" s="73">
        <v>0</v>
      </c>
    </row>
    <row r="151" spans="9:22" s="33" customFormat="1" ht="40.5" customHeight="1">
      <c r="I151" s="78" t="s">
        <v>72</v>
      </c>
      <c r="J151" s="79"/>
      <c r="K151" s="79"/>
      <c r="L151" s="79"/>
      <c r="M151" s="18"/>
      <c r="N151" s="15">
        <v>887</v>
      </c>
      <c r="O151" s="16" t="s">
        <v>13</v>
      </c>
      <c r="P151" s="16" t="s">
        <v>192</v>
      </c>
      <c r="Q151" s="16" t="s">
        <v>68</v>
      </c>
      <c r="R151" s="17">
        <f t="shared" si="28"/>
        <v>10</v>
      </c>
      <c r="S151" s="37">
        <f t="shared" si="28"/>
        <v>0</v>
      </c>
      <c r="T151" s="37">
        <f t="shared" si="28"/>
        <v>0</v>
      </c>
      <c r="U151" s="70">
        <f>(T151/R151)*100</f>
        <v>0</v>
      </c>
      <c r="V151" s="73">
        <v>0</v>
      </c>
    </row>
    <row r="152" spans="9:22" s="33" customFormat="1" ht="36.75" customHeight="1">
      <c r="I152" s="82" t="s">
        <v>81</v>
      </c>
      <c r="J152" s="83"/>
      <c r="K152" s="83"/>
      <c r="L152" s="83"/>
      <c r="M152" s="18"/>
      <c r="N152" s="15">
        <v>887</v>
      </c>
      <c r="O152" s="16" t="s">
        <v>13</v>
      </c>
      <c r="P152" s="16" t="s">
        <v>192</v>
      </c>
      <c r="Q152" s="16" t="s">
        <v>39</v>
      </c>
      <c r="R152" s="17">
        <v>10</v>
      </c>
      <c r="S152" s="65">
        <v>0</v>
      </c>
      <c r="T152" s="65">
        <v>0</v>
      </c>
      <c r="U152" s="70">
        <f>(T152/R152)*100</f>
        <v>0</v>
      </c>
      <c r="V152" s="73">
        <v>0</v>
      </c>
    </row>
    <row r="153" spans="9:22" ht="15.75" customHeight="1">
      <c r="I153" s="141" t="s">
        <v>9</v>
      </c>
      <c r="J153" s="142"/>
      <c r="K153" s="142"/>
      <c r="L153" s="142"/>
      <c r="M153" s="42"/>
      <c r="N153" s="9">
        <v>887</v>
      </c>
      <c r="O153" s="10" t="s">
        <v>156</v>
      </c>
      <c r="P153" s="10"/>
      <c r="Q153" s="10"/>
      <c r="R153" s="13">
        <f>R154+R158</f>
        <v>5081.6</v>
      </c>
      <c r="S153" s="64">
        <f>S154+S158</f>
        <v>5021.2</v>
      </c>
      <c r="T153" s="64">
        <f>T154+T158</f>
        <v>5020.3</v>
      </c>
      <c r="U153" s="71">
        <f t="shared" si="7"/>
        <v>98.7936870277078</v>
      </c>
      <c r="V153" s="72">
        <f t="shared" si="8"/>
        <v>99.98207599776946</v>
      </c>
    </row>
    <row r="154" spans="9:22" ht="39.75" customHeight="1">
      <c r="I154" s="108" t="s">
        <v>76</v>
      </c>
      <c r="J154" s="109"/>
      <c r="K154" s="109"/>
      <c r="L154" s="109"/>
      <c r="M154" s="109"/>
      <c r="N154" s="9">
        <v>887</v>
      </c>
      <c r="O154" s="10" t="s">
        <v>77</v>
      </c>
      <c r="P154" s="10"/>
      <c r="Q154" s="10"/>
      <c r="R154" s="13">
        <f>R156</f>
        <v>97.4</v>
      </c>
      <c r="S154" s="64">
        <f>S156</f>
        <v>37</v>
      </c>
      <c r="T154" s="64">
        <f>T156</f>
        <v>37</v>
      </c>
      <c r="U154" s="71">
        <f t="shared" si="7"/>
        <v>37.987679671457904</v>
      </c>
      <c r="V154" s="72">
        <f t="shared" si="8"/>
        <v>100</v>
      </c>
    </row>
    <row r="155" spans="9:22" ht="102.75" customHeight="1">
      <c r="I155" s="97" t="s">
        <v>141</v>
      </c>
      <c r="J155" s="98"/>
      <c r="K155" s="98"/>
      <c r="L155" s="98"/>
      <c r="M155" s="25"/>
      <c r="N155" s="9">
        <v>887</v>
      </c>
      <c r="O155" s="10" t="s">
        <v>77</v>
      </c>
      <c r="P155" s="10" t="s">
        <v>124</v>
      </c>
      <c r="Q155" s="10"/>
      <c r="R155" s="13">
        <f>R154</f>
        <v>97.4</v>
      </c>
      <c r="S155" s="64">
        <f>S154</f>
        <v>37</v>
      </c>
      <c r="T155" s="64">
        <f>T154</f>
        <v>37</v>
      </c>
      <c r="U155" s="71">
        <f t="shared" si="7"/>
        <v>37.987679671457904</v>
      </c>
      <c r="V155" s="72">
        <f t="shared" si="8"/>
        <v>100</v>
      </c>
    </row>
    <row r="156" spans="9:22" ht="37.5" customHeight="1">
      <c r="I156" s="78" t="s">
        <v>72</v>
      </c>
      <c r="J156" s="79"/>
      <c r="K156" s="79"/>
      <c r="L156" s="79"/>
      <c r="M156" s="42"/>
      <c r="N156" s="15">
        <v>887</v>
      </c>
      <c r="O156" s="16" t="s">
        <v>77</v>
      </c>
      <c r="P156" s="16" t="s">
        <v>124</v>
      </c>
      <c r="Q156" s="16" t="s">
        <v>68</v>
      </c>
      <c r="R156" s="17">
        <f>R157</f>
        <v>97.4</v>
      </c>
      <c r="S156" s="37">
        <f>S157</f>
        <v>37</v>
      </c>
      <c r="T156" s="37">
        <f>T157</f>
        <v>37</v>
      </c>
      <c r="U156" s="70">
        <f t="shared" si="7"/>
        <v>37.987679671457904</v>
      </c>
      <c r="V156" s="73">
        <f t="shared" si="8"/>
        <v>100</v>
      </c>
    </row>
    <row r="157" spans="9:22" ht="37.5" customHeight="1">
      <c r="I157" s="82" t="s">
        <v>81</v>
      </c>
      <c r="J157" s="83"/>
      <c r="K157" s="83"/>
      <c r="L157" s="83"/>
      <c r="M157" s="42"/>
      <c r="N157" s="15">
        <v>887</v>
      </c>
      <c r="O157" s="16" t="s">
        <v>77</v>
      </c>
      <c r="P157" s="16" t="s">
        <v>124</v>
      </c>
      <c r="Q157" s="16" t="s">
        <v>39</v>
      </c>
      <c r="R157" s="17">
        <v>97.4</v>
      </c>
      <c r="S157" s="65">
        <v>37</v>
      </c>
      <c r="T157" s="65">
        <v>37</v>
      </c>
      <c r="U157" s="70">
        <f t="shared" si="7"/>
        <v>37.987679671457904</v>
      </c>
      <c r="V157" s="73">
        <f t="shared" si="8"/>
        <v>100</v>
      </c>
    </row>
    <row r="158" spans="9:22" ht="24.75" customHeight="1">
      <c r="I158" s="97" t="s">
        <v>16</v>
      </c>
      <c r="J158" s="98"/>
      <c r="K158" s="98"/>
      <c r="L158" s="98"/>
      <c r="M158" s="98"/>
      <c r="N158" s="9">
        <v>887</v>
      </c>
      <c r="O158" s="10" t="s">
        <v>4</v>
      </c>
      <c r="P158" s="10"/>
      <c r="Q158" s="10"/>
      <c r="R158" s="13">
        <f>R159</f>
        <v>4984.200000000001</v>
      </c>
      <c r="S158" s="64">
        <f>S159</f>
        <v>4984.2</v>
      </c>
      <c r="T158" s="64">
        <f>T159</f>
        <v>4983.3</v>
      </c>
      <c r="U158" s="71">
        <f t="shared" si="7"/>
        <v>99.9819429396894</v>
      </c>
      <c r="V158" s="72">
        <f t="shared" si="8"/>
        <v>99.98194293968943</v>
      </c>
    </row>
    <row r="159" spans="9:22" ht="56.25" customHeight="1">
      <c r="I159" s="86" t="s">
        <v>49</v>
      </c>
      <c r="J159" s="87"/>
      <c r="K159" s="87"/>
      <c r="L159" s="87"/>
      <c r="M159" s="87"/>
      <c r="N159" s="9">
        <v>887</v>
      </c>
      <c r="O159" s="10" t="s">
        <v>4</v>
      </c>
      <c r="P159" s="10" t="s">
        <v>125</v>
      </c>
      <c r="Q159" s="10"/>
      <c r="R159" s="13">
        <f>R160+R162+R164+R166</f>
        <v>4984.200000000001</v>
      </c>
      <c r="S159" s="64">
        <f>S160+S162+S164+S166</f>
        <v>4984.2</v>
      </c>
      <c r="T159" s="64">
        <f>T160+T162+T164+T166</f>
        <v>4983.3</v>
      </c>
      <c r="U159" s="71">
        <f t="shared" si="7"/>
        <v>99.9819429396894</v>
      </c>
      <c r="V159" s="72">
        <f t="shared" si="8"/>
        <v>99.98194293968943</v>
      </c>
    </row>
    <row r="160" spans="9:22" ht="66.75" customHeight="1">
      <c r="I160" s="172" t="s">
        <v>65</v>
      </c>
      <c r="J160" s="173"/>
      <c r="K160" s="173"/>
      <c r="L160" s="173"/>
      <c r="M160" s="173"/>
      <c r="N160" s="15">
        <v>887</v>
      </c>
      <c r="O160" s="16" t="s">
        <v>4</v>
      </c>
      <c r="P160" s="16" t="s">
        <v>125</v>
      </c>
      <c r="Q160" s="16" t="s">
        <v>66</v>
      </c>
      <c r="R160" s="17">
        <f>R161</f>
        <v>2982</v>
      </c>
      <c r="S160" s="37">
        <f>S161</f>
        <v>2982</v>
      </c>
      <c r="T160" s="37">
        <f>T161</f>
        <v>2981.4</v>
      </c>
      <c r="U160" s="70">
        <f t="shared" si="7"/>
        <v>99.97987927565393</v>
      </c>
      <c r="V160" s="73">
        <f t="shared" si="8"/>
        <v>99.97987927565393</v>
      </c>
    </row>
    <row r="161" spans="9:22" ht="26.25" customHeight="1">
      <c r="I161" s="78" t="s">
        <v>84</v>
      </c>
      <c r="J161" s="79"/>
      <c r="K161" s="79"/>
      <c r="L161" s="79"/>
      <c r="M161" s="79"/>
      <c r="N161" s="15">
        <v>887</v>
      </c>
      <c r="O161" s="16" t="s">
        <v>4</v>
      </c>
      <c r="P161" s="16" t="s">
        <v>125</v>
      </c>
      <c r="Q161" s="16" t="s">
        <v>83</v>
      </c>
      <c r="R161" s="17">
        <v>2982</v>
      </c>
      <c r="S161" s="65">
        <v>2982</v>
      </c>
      <c r="T161" s="65">
        <v>2981.4</v>
      </c>
      <c r="U161" s="70">
        <f t="shared" si="7"/>
        <v>99.97987927565393</v>
      </c>
      <c r="V161" s="73">
        <f t="shared" si="8"/>
        <v>99.97987927565393</v>
      </c>
    </row>
    <row r="162" spans="9:22" ht="40.5" customHeight="1">
      <c r="I162" s="78" t="s">
        <v>72</v>
      </c>
      <c r="J162" s="79"/>
      <c r="K162" s="79"/>
      <c r="L162" s="79"/>
      <c r="M162" s="79"/>
      <c r="N162" s="15">
        <v>887</v>
      </c>
      <c r="O162" s="16" t="s">
        <v>4</v>
      </c>
      <c r="P162" s="16" t="s">
        <v>125</v>
      </c>
      <c r="Q162" s="16" t="s">
        <v>68</v>
      </c>
      <c r="R162" s="17">
        <f>R163</f>
        <v>1998.1</v>
      </c>
      <c r="S162" s="37">
        <f>S163</f>
        <v>1999.7</v>
      </c>
      <c r="T162" s="37">
        <f>T163</f>
        <v>1999.7</v>
      </c>
      <c r="U162" s="70">
        <f t="shared" si="7"/>
        <v>100.08007607226865</v>
      </c>
      <c r="V162" s="73">
        <f t="shared" si="8"/>
        <v>100</v>
      </c>
    </row>
    <row r="163" spans="9:22" ht="40.5" customHeight="1">
      <c r="I163" s="82" t="s">
        <v>81</v>
      </c>
      <c r="J163" s="83"/>
      <c r="K163" s="83"/>
      <c r="L163" s="83"/>
      <c r="M163" s="14"/>
      <c r="N163" s="15">
        <v>887</v>
      </c>
      <c r="O163" s="16" t="s">
        <v>4</v>
      </c>
      <c r="P163" s="16" t="s">
        <v>125</v>
      </c>
      <c r="Q163" s="16" t="s">
        <v>39</v>
      </c>
      <c r="R163" s="17">
        <v>1998.1</v>
      </c>
      <c r="S163" s="65">
        <v>1999.7</v>
      </c>
      <c r="T163" s="65">
        <v>1999.7</v>
      </c>
      <c r="U163" s="70">
        <f aca="true" t="shared" si="29" ref="U163:U202">(T163/R163)*100</f>
        <v>100.08007607226865</v>
      </c>
      <c r="V163" s="73">
        <f aca="true" t="shared" si="30" ref="V163:V202">(T163/S163)*100</f>
        <v>100</v>
      </c>
    </row>
    <row r="164" spans="9:22" ht="16.5" customHeight="1" hidden="1">
      <c r="I164" s="130" t="s">
        <v>51</v>
      </c>
      <c r="J164" s="131"/>
      <c r="K164" s="131"/>
      <c r="L164" s="131"/>
      <c r="M164" s="132"/>
      <c r="N164" s="9">
        <v>887</v>
      </c>
      <c r="O164" s="16" t="s">
        <v>4</v>
      </c>
      <c r="P164" s="16" t="s">
        <v>52</v>
      </c>
      <c r="Q164" s="16" t="s">
        <v>69</v>
      </c>
      <c r="R164" s="17">
        <f>R165</f>
        <v>0</v>
      </c>
      <c r="S164" s="65"/>
      <c r="T164" s="65"/>
      <c r="U164" s="70" t="e">
        <f t="shared" si="29"/>
        <v>#DIV/0!</v>
      </c>
      <c r="V164" s="73" t="e">
        <f t="shared" si="30"/>
        <v>#DIV/0!</v>
      </c>
    </row>
    <row r="165" spans="9:22" ht="20.25" customHeight="1" hidden="1">
      <c r="I165" s="88" t="s">
        <v>78</v>
      </c>
      <c r="J165" s="89"/>
      <c r="K165" s="89"/>
      <c r="L165" s="89"/>
      <c r="M165" s="43"/>
      <c r="N165" s="9">
        <v>887</v>
      </c>
      <c r="O165" s="16" t="s">
        <v>4</v>
      </c>
      <c r="P165" s="16" t="s">
        <v>52</v>
      </c>
      <c r="Q165" s="16" t="s">
        <v>82</v>
      </c>
      <c r="R165" s="17">
        <v>0</v>
      </c>
      <c r="S165" s="65"/>
      <c r="T165" s="65"/>
      <c r="U165" s="70" t="e">
        <f t="shared" si="29"/>
        <v>#DIV/0!</v>
      </c>
      <c r="V165" s="73" t="e">
        <f t="shared" si="30"/>
        <v>#DIV/0!</v>
      </c>
    </row>
    <row r="166" spans="9:22" ht="15" customHeight="1">
      <c r="I166" s="88" t="s">
        <v>51</v>
      </c>
      <c r="J166" s="89"/>
      <c r="K166" s="89"/>
      <c r="L166" s="89"/>
      <c r="M166" s="29"/>
      <c r="N166" s="15">
        <v>887</v>
      </c>
      <c r="O166" s="16" t="s">
        <v>4</v>
      </c>
      <c r="P166" s="16" t="s">
        <v>125</v>
      </c>
      <c r="Q166" s="16" t="s">
        <v>69</v>
      </c>
      <c r="R166" s="17">
        <f>R167</f>
        <v>4.1</v>
      </c>
      <c r="S166" s="37">
        <f>S167</f>
        <v>2.5</v>
      </c>
      <c r="T166" s="37">
        <f>T167</f>
        <v>2.2</v>
      </c>
      <c r="U166" s="70">
        <v>0</v>
      </c>
      <c r="V166" s="73">
        <f t="shared" si="30"/>
        <v>88.00000000000001</v>
      </c>
    </row>
    <row r="167" spans="9:22" ht="15" customHeight="1">
      <c r="I167" s="88" t="s">
        <v>78</v>
      </c>
      <c r="J167" s="89"/>
      <c r="K167" s="89"/>
      <c r="L167" s="89"/>
      <c r="M167" s="29"/>
      <c r="N167" s="15">
        <v>887</v>
      </c>
      <c r="O167" s="16" t="s">
        <v>4</v>
      </c>
      <c r="P167" s="16" t="s">
        <v>125</v>
      </c>
      <c r="Q167" s="16" t="s">
        <v>82</v>
      </c>
      <c r="R167" s="17">
        <v>4.1</v>
      </c>
      <c r="S167" s="65">
        <v>2.5</v>
      </c>
      <c r="T167" s="65">
        <v>2.2</v>
      </c>
      <c r="U167" s="70">
        <v>0</v>
      </c>
      <c r="V167" s="73">
        <f t="shared" si="30"/>
        <v>88.00000000000001</v>
      </c>
    </row>
    <row r="168" spans="9:22" ht="19.5" customHeight="1">
      <c r="I168" s="101" t="s">
        <v>57</v>
      </c>
      <c r="J168" s="102"/>
      <c r="K168" s="102"/>
      <c r="L168" s="102"/>
      <c r="M168" s="102"/>
      <c r="N168" s="9">
        <v>887</v>
      </c>
      <c r="O168" s="10" t="s">
        <v>158</v>
      </c>
      <c r="P168" s="10"/>
      <c r="Q168" s="10"/>
      <c r="R168" s="13">
        <f>R169</f>
        <v>3201</v>
      </c>
      <c r="S168" s="64">
        <f aca="true" t="shared" si="31" ref="S168:T171">S169</f>
        <v>3111</v>
      </c>
      <c r="T168" s="64">
        <f>T169</f>
        <v>3110.9</v>
      </c>
      <c r="U168" s="71">
        <f t="shared" si="29"/>
        <v>97.18525460793502</v>
      </c>
      <c r="V168" s="72">
        <f t="shared" si="30"/>
        <v>99.99678559948569</v>
      </c>
    </row>
    <row r="169" spans="9:22" ht="15.75" customHeight="1">
      <c r="I169" s="124" t="s">
        <v>5</v>
      </c>
      <c r="J169" s="125"/>
      <c r="K169" s="125"/>
      <c r="L169" s="125"/>
      <c r="M169" s="125"/>
      <c r="N169" s="9">
        <v>887</v>
      </c>
      <c r="O169" s="10" t="s">
        <v>6</v>
      </c>
      <c r="P169" s="10"/>
      <c r="Q169" s="10"/>
      <c r="R169" s="13">
        <f>R170</f>
        <v>3201</v>
      </c>
      <c r="S169" s="64">
        <f t="shared" si="31"/>
        <v>3111</v>
      </c>
      <c r="T169" s="64">
        <f t="shared" si="31"/>
        <v>3110.9</v>
      </c>
      <c r="U169" s="71">
        <f t="shared" si="29"/>
        <v>97.18525460793502</v>
      </c>
      <c r="V169" s="72">
        <f t="shared" si="30"/>
        <v>99.99678559948569</v>
      </c>
    </row>
    <row r="170" spans="9:22" ht="38.25" customHeight="1">
      <c r="I170" s="84" t="s">
        <v>37</v>
      </c>
      <c r="J170" s="85"/>
      <c r="K170" s="85"/>
      <c r="L170" s="85"/>
      <c r="M170" s="85"/>
      <c r="N170" s="15">
        <v>887</v>
      </c>
      <c r="O170" s="16" t="s">
        <v>6</v>
      </c>
      <c r="P170" s="16" t="s">
        <v>126</v>
      </c>
      <c r="Q170" s="16"/>
      <c r="R170" s="17">
        <f>R171</f>
        <v>3201</v>
      </c>
      <c r="S170" s="37">
        <f t="shared" si="31"/>
        <v>3111</v>
      </c>
      <c r="T170" s="37">
        <f t="shared" si="31"/>
        <v>3110.9</v>
      </c>
      <c r="U170" s="70">
        <f t="shared" si="29"/>
        <v>97.18525460793502</v>
      </c>
      <c r="V170" s="73">
        <f t="shared" si="30"/>
        <v>99.99678559948569</v>
      </c>
    </row>
    <row r="171" spans="9:22" ht="40.5" customHeight="1">
      <c r="I171" s="78" t="s">
        <v>72</v>
      </c>
      <c r="J171" s="79"/>
      <c r="K171" s="79"/>
      <c r="L171" s="79"/>
      <c r="M171" s="79"/>
      <c r="N171" s="15">
        <v>887</v>
      </c>
      <c r="O171" s="16" t="s">
        <v>6</v>
      </c>
      <c r="P171" s="16" t="s">
        <v>126</v>
      </c>
      <c r="Q171" s="16" t="s">
        <v>68</v>
      </c>
      <c r="R171" s="17">
        <f>R172</f>
        <v>3201</v>
      </c>
      <c r="S171" s="37">
        <f t="shared" si="31"/>
        <v>3111</v>
      </c>
      <c r="T171" s="37">
        <f>T172</f>
        <v>3110.9</v>
      </c>
      <c r="U171" s="70">
        <f t="shared" si="29"/>
        <v>97.18525460793502</v>
      </c>
      <c r="V171" s="73">
        <f t="shared" si="30"/>
        <v>99.99678559948569</v>
      </c>
    </row>
    <row r="172" spans="9:22" ht="40.5" customHeight="1">
      <c r="I172" s="82" t="s">
        <v>81</v>
      </c>
      <c r="J172" s="83"/>
      <c r="K172" s="83"/>
      <c r="L172" s="83"/>
      <c r="M172" s="14"/>
      <c r="N172" s="15">
        <v>887</v>
      </c>
      <c r="O172" s="16" t="s">
        <v>6</v>
      </c>
      <c r="P172" s="16" t="s">
        <v>126</v>
      </c>
      <c r="Q172" s="16" t="s">
        <v>39</v>
      </c>
      <c r="R172" s="17">
        <v>3201</v>
      </c>
      <c r="S172" s="65">
        <v>3111</v>
      </c>
      <c r="T172" s="65">
        <v>3110.9</v>
      </c>
      <c r="U172" s="70">
        <f t="shared" si="29"/>
        <v>97.18525460793502</v>
      </c>
      <c r="V172" s="73">
        <f t="shared" si="30"/>
        <v>99.99678559948569</v>
      </c>
    </row>
    <row r="173" spans="9:22" s="33" customFormat="1" ht="16.5" customHeight="1">
      <c r="I173" s="99" t="s">
        <v>24</v>
      </c>
      <c r="J173" s="100"/>
      <c r="K173" s="100"/>
      <c r="L173" s="100"/>
      <c r="M173" s="27"/>
      <c r="N173" s="9">
        <v>887</v>
      </c>
      <c r="O173" s="10" t="s">
        <v>157</v>
      </c>
      <c r="P173" s="10"/>
      <c r="Q173" s="10"/>
      <c r="R173" s="13">
        <f>R175+R183+R179+R186</f>
        <v>1588.9</v>
      </c>
      <c r="S173" s="64">
        <f>S175+S182+S179</f>
        <v>1758.5</v>
      </c>
      <c r="T173" s="64">
        <f>T175+T182+T179</f>
        <v>1758.5</v>
      </c>
      <c r="U173" s="71">
        <f t="shared" si="29"/>
        <v>110.67405123041097</v>
      </c>
      <c r="V173" s="72">
        <f t="shared" si="30"/>
        <v>100</v>
      </c>
    </row>
    <row r="174" spans="9:22" s="33" customFormat="1" ht="16.5" customHeight="1">
      <c r="I174" s="86" t="s">
        <v>193</v>
      </c>
      <c r="J174" s="87"/>
      <c r="K174" s="87"/>
      <c r="L174" s="87"/>
      <c r="M174" s="27"/>
      <c r="N174" s="9">
        <v>887</v>
      </c>
      <c r="O174" s="10" t="s">
        <v>186</v>
      </c>
      <c r="P174" s="10"/>
      <c r="Q174" s="10"/>
      <c r="R174" s="13">
        <f>R175</f>
        <v>263.9</v>
      </c>
      <c r="S174" s="64">
        <f>S175</f>
        <v>263.9</v>
      </c>
      <c r="T174" s="64">
        <f>T175</f>
        <v>263.9</v>
      </c>
      <c r="U174" s="71">
        <f t="shared" si="29"/>
        <v>100</v>
      </c>
      <c r="V174" s="72">
        <f t="shared" si="30"/>
        <v>100</v>
      </c>
    </row>
    <row r="175" spans="9:22" s="33" customFormat="1" ht="105.75" customHeight="1">
      <c r="I175" s="90" t="s">
        <v>188</v>
      </c>
      <c r="J175" s="91"/>
      <c r="K175" s="91"/>
      <c r="L175" s="91"/>
      <c r="M175" s="30"/>
      <c r="N175" s="9">
        <v>887</v>
      </c>
      <c r="O175" s="10" t="s">
        <v>186</v>
      </c>
      <c r="P175" s="10" t="s">
        <v>187</v>
      </c>
      <c r="Q175" s="10"/>
      <c r="R175" s="13">
        <f>R176</f>
        <v>263.9</v>
      </c>
      <c r="S175" s="64">
        <f aca="true" t="shared" si="32" ref="S175:T180">S176</f>
        <v>263.9</v>
      </c>
      <c r="T175" s="64">
        <f t="shared" si="32"/>
        <v>263.9</v>
      </c>
      <c r="U175" s="71">
        <f t="shared" si="29"/>
        <v>100</v>
      </c>
      <c r="V175" s="72">
        <f t="shared" si="30"/>
        <v>100</v>
      </c>
    </row>
    <row r="176" spans="9:22" s="33" customFormat="1" ht="25.5" customHeight="1">
      <c r="I176" s="78" t="s">
        <v>75</v>
      </c>
      <c r="J176" s="79"/>
      <c r="K176" s="79"/>
      <c r="L176" s="79"/>
      <c r="M176" s="79"/>
      <c r="N176" s="15">
        <v>887</v>
      </c>
      <c r="O176" s="16" t="s">
        <v>186</v>
      </c>
      <c r="P176" s="16" t="s">
        <v>187</v>
      </c>
      <c r="Q176" s="16" t="s">
        <v>74</v>
      </c>
      <c r="R176" s="17">
        <f>R177</f>
        <v>263.9</v>
      </c>
      <c r="S176" s="37">
        <f t="shared" si="32"/>
        <v>263.9</v>
      </c>
      <c r="T176" s="37">
        <f t="shared" si="32"/>
        <v>263.9</v>
      </c>
      <c r="U176" s="70">
        <f t="shared" si="29"/>
        <v>100</v>
      </c>
      <c r="V176" s="73">
        <f t="shared" si="30"/>
        <v>100</v>
      </c>
    </row>
    <row r="177" spans="9:22" s="33" customFormat="1" ht="25.5" customHeight="1">
      <c r="I177" s="78" t="s">
        <v>86</v>
      </c>
      <c r="J177" s="79"/>
      <c r="K177" s="79"/>
      <c r="L177" s="79"/>
      <c r="M177" s="79"/>
      <c r="N177" s="15">
        <v>887</v>
      </c>
      <c r="O177" s="16" t="s">
        <v>186</v>
      </c>
      <c r="P177" s="16" t="s">
        <v>187</v>
      </c>
      <c r="Q177" s="16" t="s">
        <v>85</v>
      </c>
      <c r="R177" s="17">
        <v>263.9</v>
      </c>
      <c r="S177" s="65">
        <v>263.9</v>
      </c>
      <c r="T177" s="65">
        <v>263.9</v>
      </c>
      <c r="U177" s="70">
        <f t="shared" si="29"/>
        <v>100</v>
      </c>
      <c r="V177" s="73">
        <f t="shared" si="30"/>
        <v>100</v>
      </c>
    </row>
    <row r="178" spans="9:22" s="33" customFormat="1" ht="16.5" customHeight="1">
      <c r="I178" s="86" t="s">
        <v>146</v>
      </c>
      <c r="J178" s="87"/>
      <c r="K178" s="87"/>
      <c r="L178" s="87"/>
      <c r="M178" s="27"/>
      <c r="N178" s="9">
        <v>887</v>
      </c>
      <c r="O178" s="10" t="s">
        <v>63</v>
      </c>
      <c r="P178" s="10"/>
      <c r="Q178" s="10"/>
      <c r="R178" s="13">
        <f>R179</f>
        <v>727.5</v>
      </c>
      <c r="S178" s="64">
        <f>S179</f>
        <v>812.2</v>
      </c>
      <c r="T178" s="64">
        <f>T179</f>
        <v>812.2</v>
      </c>
      <c r="U178" s="71">
        <f>(T178/R178)*100</f>
        <v>111.64261168384881</v>
      </c>
      <c r="V178" s="72">
        <f>(T178/S178)*100</f>
        <v>100</v>
      </c>
    </row>
    <row r="179" spans="9:22" s="33" customFormat="1" ht="164.25" customHeight="1">
      <c r="I179" s="90" t="s">
        <v>147</v>
      </c>
      <c r="J179" s="91"/>
      <c r="K179" s="91"/>
      <c r="L179" s="91"/>
      <c r="M179" s="30"/>
      <c r="N179" s="9">
        <v>887</v>
      </c>
      <c r="O179" s="10" t="s">
        <v>63</v>
      </c>
      <c r="P179" s="10" t="s">
        <v>127</v>
      </c>
      <c r="Q179" s="10"/>
      <c r="R179" s="13">
        <f>R180</f>
        <v>727.5</v>
      </c>
      <c r="S179" s="64">
        <f t="shared" si="32"/>
        <v>812.2</v>
      </c>
      <c r="T179" s="64">
        <f t="shared" si="32"/>
        <v>812.2</v>
      </c>
      <c r="U179" s="71">
        <f>(T179/R179)*100</f>
        <v>111.64261168384881</v>
      </c>
      <c r="V179" s="72">
        <f>(T179/S179)*100</f>
        <v>100</v>
      </c>
    </row>
    <row r="180" spans="9:22" s="33" customFormat="1" ht="25.5" customHeight="1">
      <c r="I180" s="78" t="s">
        <v>75</v>
      </c>
      <c r="J180" s="79"/>
      <c r="K180" s="79"/>
      <c r="L180" s="79"/>
      <c r="M180" s="79"/>
      <c r="N180" s="15">
        <v>887</v>
      </c>
      <c r="O180" s="16" t="s">
        <v>63</v>
      </c>
      <c r="P180" s="16" t="s">
        <v>127</v>
      </c>
      <c r="Q180" s="16" t="s">
        <v>74</v>
      </c>
      <c r="R180" s="17">
        <f>R181</f>
        <v>727.5</v>
      </c>
      <c r="S180" s="37">
        <f t="shared" si="32"/>
        <v>812.2</v>
      </c>
      <c r="T180" s="37">
        <f t="shared" si="32"/>
        <v>812.2</v>
      </c>
      <c r="U180" s="70">
        <f>(T180/R180)*100</f>
        <v>111.64261168384881</v>
      </c>
      <c r="V180" s="73">
        <f>(T180/S180)*100</f>
        <v>100</v>
      </c>
    </row>
    <row r="181" spans="9:22" s="33" customFormat="1" ht="25.5" customHeight="1">
      <c r="I181" s="78" t="s">
        <v>86</v>
      </c>
      <c r="J181" s="79"/>
      <c r="K181" s="79"/>
      <c r="L181" s="79"/>
      <c r="M181" s="79"/>
      <c r="N181" s="15">
        <v>887</v>
      </c>
      <c r="O181" s="16" t="s">
        <v>63</v>
      </c>
      <c r="P181" s="16" t="s">
        <v>127</v>
      </c>
      <c r="Q181" s="16" t="s">
        <v>85</v>
      </c>
      <c r="R181" s="17">
        <v>727.5</v>
      </c>
      <c r="S181" s="65">
        <v>812.2</v>
      </c>
      <c r="T181" s="65">
        <v>812.2</v>
      </c>
      <c r="U181" s="70">
        <f>(T181/R181)*100</f>
        <v>111.64261168384881</v>
      </c>
      <c r="V181" s="73">
        <f>(T181/S181)*100</f>
        <v>100</v>
      </c>
    </row>
    <row r="182" spans="9:22" s="33" customFormat="1" ht="16.5" customHeight="1">
      <c r="I182" s="90" t="s">
        <v>26</v>
      </c>
      <c r="J182" s="91"/>
      <c r="K182" s="91"/>
      <c r="L182" s="91"/>
      <c r="M182" s="30"/>
      <c r="N182" s="9">
        <v>887</v>
      </c>
      <c r="O182" s="10" t="s">
        <v>23</v>
      </c>
      <c r="P182" s="10"/>
      <c r="Q182" s="10"/>
      <c r="R182" s="13">
        <f>R183+R186</f>
        <v>597.5</v>
      </c>
      <c r="S182" s="13">
        <f>S183+S186</f>
        <v>682.4000000000001</v>
      </c>
      <c r="T182" s="13">
        <f>T183+T186</f>
        <v>682.4000000000001</v>
      </c>
      <c r="U182" s="71">
        <f t="shared" si="29"/>
        <v>114.2092050209205</v>
      </c>
      <c r="V182" s="72">
        <f t="shared" si="30"/>
        <v>100</v>
      </c>
    </row>
    <row r="183" spans="9:22" ht="82.5" customHeight="1">
      <c r="I183" s="90" t="s">
        <v>135</v>
      </c>
      <c r="J183" s="91"/>
      <c r="K183" s="91"/>
      <c r="L183" s="91"/>
      <c r="M183" s="14"/>
      <c r="N183" s="9">
        <v>887</v>
      </c>
      <c r="O183" s="10" t="s">
        <v>23</v>
      </c>
      <c r="P183" s="10" t="s">
        <v>140</v>
      </c>
      <c r="Q183" s="16"/>
      <c r="R183" s="17">
        <f>R184</f>
        <v>427.6</v>
      </c>
      <c r="S183" s="37">
        <f aca="true" t="shared" si="33" ref="S183:T187">S184</f>
        <v>427.6</v>
      </c>
      <c r="T183" s="37">
        <f t="shared" si="33"/>
        <v>427.6</v>
      </c>
      <c r="U183" s="70">
        <f t="shared" si="29"/>
        <v>100</v>
      </c>
      <c r="V183" s="73">
        <f t="shared" si="30"/>
        <v>100</v>
      </c>
    </row>
    <row r="184" spans="9:22" ht="27" customHeight="1">
      <c r="I184" s="78" t="s">
        <v>75</v>
      </c>
      <c r="J184" s="79"/>
      <c r="K184" s="79"/>
      <c r="L184" s="79"/>
      <c r="M184" s="79"/>
      <c r="N184" s="15">
        <v>887</v>
      </c>
      <c r="O184" s="16" t="s">
        <v>23</v>
      </c>
      <c r="P184" s="16" t="s">
        <v>140</v>
      </c>
      <c r="Q184" s="16" t="s">
        <v>74</v>
      </c>
      <c r="R184" s="17">
        <f>R185</f>
        <v>427.6</v>
      </c>
      <c r="S184" s="37">
        <f t="shared" si="33"/>
        <v>427.6</v>
      </c>
      <c r="T184" s="37">
        <f t="shared" si="33"/>
        <v>427.6</v>
      </c>
      <c r="U184" s="70">
        <f t="shared" si="29"/>
        <v>100</v>
      </c>
      <c r="V184" s="73">
        <f t="shared" si="30"/>
        <v>100</v>
      </c>
    </row>
    <row r="185" spans="9:22" ht="25.5" customHeight="1">
      <c r="I185" s="78" t="s">
        <v>86</v>
      </c>
      <c r="J185" s="79"/>
      <c r="K185" s="79"/>
      <c r="L185" s="79"/>
      <c r="M185" s="79"/>
      <c r="N185" s="15">
        <v>887</v>
      </c>
      <c r="O185" s="16" t="s">
        <v>23</v>
      </c>
      <c r="P185" s="16" t="s">
        <v>140</v>
      </c>
      <c r="Q185" s="16" t="s">
        <v>85</v>
      </c>
      <c r="R185" s="17">
        <v>427.6</v>
      </c>
      <c r="S185" s="65">
        <v>427.6</v>
      </c>
      <c r="T185" s="65">
        <v>427.6</v>
      </c>
      <c r="U185" s="70">
        <f t="shared" si="29"/>
        <v>100</v>
      </c>
      <c r="V185" s="73">
        <f t="shared" si="30"/>
        <v>100</v>
      </c>
    </row>
    <row r="186" spans="9:22" ht="67.5" customHeight="1">
      <c r="I186" s="90" t="s">
        <v>135</v>
      </c>
      <c r="J186" s="91"/>
      <c r="K186" s="91"/>
      <c r="L186" s="91"/>
      <c r="M186" s="14"/>
      <c r="N186" s="9">
        <v>887</v>
      </c>
      <c r="O186" s="10" t="s">
        <v>23</v>
      </c>
      <c r="P186" s="10" t="s">
        <v>178</v>
      </c>
      <c r="Q186" s="16"/>
      <c r="R186" s="17">
        <f>R187</f>
        <v>169.9</v>
      </c>
      <c r="S186" s="37">
        <f t="shared" si="33"/>
        <v>254.8</v>
      </c>
      <c r="T186" s="37">
        <f t="shared" si="33"/>
        <v>254.8</v>
      </c>
      <c r="U186" s="70">
        <v>0</v>
      </c>
      <c r="V186" s="73">
        <f>(T186/S186)*100</f>
        <v>100</v>
      </c>
    </row>
    <row r="187" spans="9:22" ht="27" customHeight="1">
      <c r="I187" s="78" t="s">
        <v>75</v>
      </c>
      <c r="J187" s="79"/>
      <c r="K187" s="79"/>
      <c r="L187" s="79"/>
      <c r="M187" s="79"/>
      <c r="N187" s="15">
        <v>887</v>
      </c>
      <c r="O187" s="16" t="s">
        <v>23</v>
      </c>
      <c r="P187" s="16" t="s">
        <v>178</v>
      </c>
      <c r="Q187" s="16" t="s">
        <v>74</v>
      </c>
      <c r="R187" s="17">
        <f>R188</f>
        <v>169.9</v>
      </c>
      <c r="S187" s="37">
        <f t="shared" si="33"/>
        <v>254.8</v>
      </c>
      <c r="T187" s="37">
        <f t="shared" si="33"/>
        <v>254.8</v>
      </c>
      <c r="U187" s="70">
        <v>0</v>
      </c>
      <c r="V187" s="73">
        <f>(T187/S187)*100</f>
        <v>100</v>
      </c>
    </row>
    <row r="188" spans="9:22" ht="25.5" customHeight="1">
      <c r="I188" s="78" t="s">
        <v>86</v>
      </c>
      <c r="J188" s="79"/>
      <c r="K188" s="79"/>
      <c r="L188" s="79"/>
      <c r="M188" s="79"/>
      <c r="N188" s="15">
        <v>887</v>
      </c>
      <c r="O188" s="16" t="s">
        <v>23</v>
      </c>
      <c r="P188" s="16" t="s">
        <v>178</v>
      </c>
      <c r="Q188" s="16" t="s">
        <v>85</v>
      </c>
      <c r="R188" s="17">
        <v>169.9</v>
      </c>
      <c r="S188" s="65">
        <v>254.8</v>
      </c>
      <c r="T188" s="65">
        <v>254.8</v>
      </c>
      <c r="U188" s="70">
        <v>0</v>
      </c>
      <c r="V188" s="73">
        <f>(T188/S188)*100</f>
        <v>100</v>
      </c>
    </row>
    <row r="189" spans="9:22" ht="30" customHeight="1">
      <c r="I189" s="99" t="s">
        <v>29</v>
      </c>
      <c r="J189" s="100"/>
      <c r="K189" s="100"/>
      <c r="L189" s="100"/>
      <c r="M189" s="100"/>
      <c r="N189" s="9">
        <v>887</v>
      </c>
      <c r="O189" s="10" t="s">
        <v>159</v>
      </c>
      <c r="P189" s="10"/>
      <c r="Q189" s="10"/>
      <c r="R189" s="13">
        <f>R190</f>
        <v>458.8</v>
      </c>
      <c r="S189" s="64">
        <f aca="true" t="shared" si="34" ref="S189:T192">S190</f>
        <v>531.2</v>
      </c>
      <c r="T189" s="64">
        <f t="shared" si="34"/>
        <v>531.1</v>
      </c>
      <c r="U189" s="71">
        <f t="shared" si="29"/>
        <v>115.7585004359198</v>
      </c>
      <c r="V189" s="72">
        <f t="shared" si="30"/>
        <v>99.98117469879517</v>
      </c>
    </row>
    <row r="190" spans="9:22" ht="18.75" customHeight="1">
      <c r="I190" s="124" t="s">
        <v>7</v>
      </c>
      <c r="J190" s="125"/>
      <c r="K190" s="125"/>
      <c r="L190" s="125"/>
      <c r="M190" s="125"/>
      <c r="N190" s="9">
        <v>887</v>
      </c>
      <c r="O190" s="10" t="s">
        <v>27</v>
      </c>
      <c r="P190" s="10" t="s">
        <v>128</v>
      </c>
      <c r="Q190" s="10"/>
      <c r="R190" s="13">
        <f>R191</f>
        <v>458.8</v>
      </c>
      <c r="S190" s="64">
        <f t="shared" si="34"/>
        <v>531.2</v>
      </c>
      <c r="T190" s="64">
        <f t="shared" si="34"/>
        <v>531.1</v>
      </c>
      <c r="U190" s="71">
        <f t="shared" si="29"/>
        <v>115.7585004359198</v>
      </c>
      <c r="V190" s="72">
        <f t="shared" si="30"/>
        <v>99.98117469879517</v>
      </c>
    </row>
    <row r="191" spans="9:22" ht="142.5" customHeight="1">
      <c r="I191" s="116" t="s">
        <v>148</v>
      </c>
      <c r="J191" s="117"/>
      <c r="K191" s="117"/>
      <c r="L191" s="129"/>
      <c r="M191" s="49"/>
      <c r="N191" s="15">
        <v>887</v>
      </c>
      <c r="O191" s="16" t="s">
        <v>27</v>
      </c>
      <c r="P191" s="16" t="s">
        <v>128</v>
      </c>
      <c r="Q191" s="16"/>
      <c r="R191" s="17">
        <f>R192</f>
        <v>458.8</v>
      </c>
      <c r="S191" s="37">
        <f t="shared" si="34"/>
        <v>531.2</v>
      </c>
      <c r="T191" s="37">
        <f t="shared" si="34"/>
        <v>531.1</v>
      </c>
      <c r="U191" s="70">
        <f t="shared" si="29"/>
        <v>115.7585004359198</v>
      </c>
      <c r="V191" s="73">
        <f t="shared" si="30"/>
        <v>99.98117469879517</v>
      </c>
    </row>
    <row r="192" spans="9:22" ht="38.25" customHeight="1">
      <c r="I192" s="116" t="s">
        <v>72</v>
      </c>
      <c r="J192" s="117"/>
      <c r="K192" s="117"/>
      <c r="L192" s="117"/>
      <c r="M192" s="117"/>
      <c r="N192" s="15">
        <v>887</v>
      </c>
      <c r="O192" s="16" t="s">
        <v>27</v>
      </c>
      <c r="P192" s="16" t="s">
        <v>128</v>
      </c>
      <c r="Q192" s="16" t="s">
        <v>68</v>
      </c>
      <c r="R192" s="17">
        <f>R193</f>
        <v>458.8</v>
      </c>
      <c r="S192" s="37">
        <f t="shared" si="34"/>
        <v>531.2</v>
      </c>
      <c r="T192" s="37">
        <f t="shared" si="34"/>
        <v>531.1</v>
      </c>
      <c r="U192" s="70">
        <f t="shared" si="29"/>
        <v>115.7585004359198</v>
      </c>
      <c r="V192" s="73">
        <f t="shared" si="30"/>
        <v>99.98117469879517</v>
      </c>
    </row>
    <row r="193" spans="9:22" ht="38.25" customHeight="1">
      <c r="I193" s="82" t="s">
        <v>81</v>
      </c>
      <c r="J193" s="83"/>
      <c r="K193" s="83"/>
      <c r="L193" s="83"/>
      <c r="M193" s="31"/>
      <c r="N193" s="15">
        <v>887</v>
      </c>
      <c r="O193" s="16" t="s">
        <v>27</v>
      </c>
      <c r="P193" s="16" t="s">
        <v>128</v>
      </c>
      <c r="Q193" s="16" t="s">
        <v>39</v>
      </c>
      <c r="R193" s="50">
        <v>458.8</v>
      </c>
      <c r="S193" s="65">
        <v>531.2</v>
      </c>
      <c r="T193" s="65">
        <v>531.1</v>
      </c>
      <c r="U193" s="70">
        <f t="shared" si="29"/>
        <v>115.7585004359198</v>
      </c>
      <c r="V193" s="73">
        <f t="shared" si="30"/>
        <v>99.98117469879517</v>
      </c>
    </row>
    <row r="194" spans="9:22" s="33" customFormat="1" ht="44.25" customHeight="1" hidden="1">
      <c r="I194" s="93" t="s">
        <v>90</v>
      </c>
      <c r="J194" s="94"/>
      <c r="K194" s="94"/>
      <c r="L194" s="94"/>
      <c r="M194" s="51"/>
      <c r="N194" s="52"/>
      <c r="O194" s="10" t="s">
        <v>30</v>
      </c>
      <c r="P194" s="23" t="s">
        <v>28</v>
      </c>
      <c r="Q194" s="23"/>
      <c r="R194" s="13">
        <f>R195</f>
        <v>0</v>
      </c>
      <c r="S194" s="67"/>
      <c r="T194" s="67"/>
      <c r="U194" s="70" t="e">
        <f t="shared" si="29"/>
        <v>#DIV/0!</v>
      </c>
      <c r="V194" s="73" t="e">
        <f t="shared" si="30"/>
        <v>#DIV/0!</v>
      </c>
    </row>
    <row r="195" spans="9:22" ht="27.75" customHeight="1" hidden="1">
      <c r="I195" s="78" t="s">
        <v>61</v>
      </c>
      <c r="J195" s="79"/>
      <c r="K195" s="79"/>
      <c r="L195" s="79"/>
      <c r="M195" s="79"/>
      <c r="N195" s="53"/>
      <c r="O195" s="16" t="s">
        <v>58</v>
      </c>
      <c r="P195" s="36" t="s">
        <v>28</v>
      </c>
      <c r="Q195" s="36"/>
      <c r="R195" s="17">
        <f>R196+R199</f>
        <v>0</v>
      </c>
      <c r="S195" s="65"/>
      <c r="T195" s="65"/>
      <c r="U195" s="70" t="e">
        <f t="shared" si="29"/>
        <v>#DIV/0!</v>
      </c>
      <c r="V195" s="73" t="e">
        <f t="shared" si="30"/>
        <v>#DIV/0!</v>
      </c>
    </row>
    <row r="196" spans="9:22" ht="27.75" customHeight="1" hidden="1">
      <c r="I196" s="121" t="s">
        <v>89</v>
      </c>
      <c r="J196" s="122"/>
      <c r="K196" s="122"/>
      <c r="L196" s="123"/>
      <c r="M196" s="14"/>
      <c r="N196" s="53"/>
      <c r="O196" s="16" t="s">
        <v>58</v>
      </c>
      <c r="P196" s="36" t="s">
        <v>88</v>
      </c>
      <c r="Q196" s="36"/>
      <c r="R196" s="17">
        <f>R197</f>
        <v>0</v>
      </c>
      <c r="S196" s="65"/>
      <c r="T196" s="65"/>
      <c r="U196" s="70" t="e">
        <f t="shared" si="29"/>
        <v>#DIV/0!</v>
      </c>
      <c r="V196" s="73" t="e">
        <f t="shared" si="30"/>
        <v>#DIV/0!</v>
      </c>
    </row>
    <row r="197" spans="9:22" ht="74.25" customHeight="1" hidden="1">
      <c r="I197" s="121" t="s">
        <v>65</v>
      </c>
      <c r="J197" s="122"/>
      <c r="K197" s="122"/>
      <c r="L197" s="122"/>
      <c r="M197" s="122"/>
      <c r="N197" s="54"/>
      <c r="O197" s="16" t="s">
        <v>58</v>
      </c>
      <c r="P197" s="16" t="s">
        <v>88</v>
      </c>
      <c r="Q197" s="36" t="s">
        <v>66</v>
      </c>
      <c r="R197" s="17">
        <f>R198</f>
        <v>0</v>
      </c>
      <c r="S197" s="65"/>
      <c r="T197" s="65"/>
      <c r="U197" s="70" t="e">
        <f t="shared" si="29"/>
        <v>#DIV/0!</v>
      </c>
      <c r="V197" s="73" t="e">
        <f t="shared" si="30"/>
        <v>#DIV/0!</v>
      </c>
    </row>
    <row r="198" spans="9:22" ht="36.75" customHeight="1" hidden="1">
      <c r="I198" s="78" t="s">
        <v>93</v>
      </c>
      <c r="J198" s="79"/>
      <c r="K198" s="79"/>
      <c r="L198" s="79"/>
      <c r="M198" s="79"/>
      <c r="N198" s="53"/>
      <c r="O198" s="16" t="s">
        <v>58</v>
      </c>
      <c r="P198" s="16" t="s">
        <v>88</v>
      </c>
      <c r="Q198" s="36" t="s">
        <v>80</v>
      </c>
      <c r="R198" s="17"/>
      <c r="S198" s="65"/>
      <c r="T198" s="65"/>
      <c r="U198" s="70" t="e">
        <f t="shared" si="29"/>
        <v>#DIV/0!</v>
      </c>
      <c r="V198" s="73" t="e">
        <f t="shared" si="30"/>
        <v>#DIV/0!</v>
      </c>
    </row>
    <row r="199" spans="9:22" ht="27" customHeight="1" hidden="1">
      <c r="I199" s="121" t="s">
        <v>59</v>
      </c>
      <c r="J199" s="122"/>
      <c r="K199" s="122"/>
      <c r="L199" s="123"/>
      <c r="M199" s="27"/>
      <c r="N199" s="55"/>
      <c r="O199" s="16" t="s">
        <v>58</v>
      </c>
      <c r="P199" s="16" t="s">
        <v>60</v>
      </c>
      <c r="Q199" s="16"/>
      <c r="R199" s="17">
        <f>R200</f>
        <v>0</v>
      </c>
      <c r="S199" s="65"/>
      <c r="T199" s="65"/>
      <c r="U199" s="70" t="e">
        <f t="shared" si="29"/>
        <v>#DIV/0!</v>
      </c>
      <c r="V199" s="73" t="e">
        <f t="shared" si="30"/>
        <v>#DIV/0!</v>
      </c>
    </row>
    <row r="200" spans="9:22" ht="39.75" customHeight="1" hidden="1">
      <c r="I200" s="78" t="s">
        <v>72</v>
      </c>
      <c r="J200" s="79"/>
      <c r="K200" s="79"/>
      <c r="L200" s="79"/>
      <c r="M200" s="79"/>
      <c r="N200" s="53"/>
      <c r="O200" s="16" t="s">
        <v>58</v>
      </c>
      <c r="P200" s="16" t="s">
        <v>60</v>
      </c>
      <c r="Q200" s="16" t="s">
        <v>68</v>
      </c>
      <c r="R200" s="17">
        <f>R201</f>
        <v>0</v>
      </c>
      <c r="S200" s="65"/>
      <c r="T200" s="65"/>
      <c r="U200" s="70" t="e">
        <f t="shared" si="29"/>
        <v>#DIV/0!</v>
      </c>
      <c r="V200" s="73" t="e">
        <f t="shared" si="30"/>
        <v>#DIV/0!</v>
      </c>
    </row>
    <row r="201" spans="9:22" ht="39" customHeight="1" hidden="1">
      <c r="I201" s="78" t="s">
        <v>81</v>
      </c>
      <c r="J201" s="79"/>
      <c r="K201" s="79"/>
      <c r="L201" s="79"/>
      <c r="M201" s="79"/>
      <c r="N201" s="53"/>
      <c r="O201" s="16" t="s">
        <v>58</v>
      </c>
      <c r="P201" s="16" t="s">
        <v>60</v>
      </c>
      <c r="Q201" s="16" t="s">
        <v>39</v>
      </c>
      <c r="R201" s="17"/>
      <c r="S201" s="65"/>
      <c r="T201" s="65"/>
      <c r="U201" s="70" t="e">
        <f t="shared" si="29"/>
        <v>#DIV/0!</v>
      </c>
      <c r="V201" s="73" t="e">
        <f t="shared" si="30"/>
        <v>#DIV/0!</v>
      </c>
    </row>
    <row r="202" spans="1:22" s="33" customFormat="1" ht="18.75" customHeight="1" thickBot="1">
      <c r="A202" s="10"/>
      <c r="B202" s="10"/>
      <c r="C202" s="10"/>
      <c r="D202" s="10"/>
      <c r="E202" s="10"/>
      <c r="F202" s="10"/>
      <c r="G202" s="10"/>
      <c r="H202" s="56"/>
      <c r="I202" s="126" t="s">
        <v>62</v>
      </c>
      <c r="J202" s="127"/>
      <c r="K202" s="127"/>
      <c r="L202" s="128"/>
      <c r="M202" s="57"/>
      <c r="N202" s="58"/>
      <c r="O202" s="58"/>
      <c r="P202" s="58"/>
      <c r="Q202" s="58"/>
      <c r="R202" s="59">
        <f>R29+R7+R194</f>
        <v>50496.9</v>
      </c>
      <c r="S202" s="69">
        <f>S29+S7+S194</f>
        <v>50543.6</v>
      </c>
      <c r="T202" s="69">
        <f>T29+T7+T194</f>
        <v>50479.700000000004</v>
      </c>
      <c r="U202" s="74">
        <f t="shared" si="29"/>
        <v>99.96593850315566</v>
      </c>
      <c r="V202" s="75">
        <f t="shared" si="30"/>
        <v>99.87357449805714</v>
      </c>
    </row>
  </sheetData>
  <sheetProtection/>
  <mergeCells count="208">
    <mergeCell ref="I143:L143"/>
    <mergeCell ref="I136:L136"/>
    <mergeCell ref="I124:L124"/>
    <mergeCell ref="I129:L129"/>
    <mergeCell ref="I114:L114"/>
    <mergeCell ref="I115:M115"/>
    <mergeCell ref="I116:L116"/>
    <mergeCell ref="I127:L127"/>
    <mergeCell ref="I128:L128"/>
    <mergeCell ref="I18:M18"/>
    <mergeCell ref="I110:L110"/>
    <mergeCell ref="I111:L111"/>
    <mergeCell ref="I112:M112"/>
    <mergeCell ref="I113:L113"/>
    <mergeCell ref="I91:L91"/>
    <mergeCell ref="I88:L88"/>
    <mergeCell ref="I60:L60"/>
    <mergeCell ref="I93:L93"/>
    <mergeCell ref="U4:V4"/>
    <mergeCell ref="A1:V2"/>
    <mergeCell ref="I53:M53"/>
    <mergeCell ref="S5:S6"/>
    <mergeCell ref="T5:T6"/>
    <mergeCell ref="U5:V5"/>
    <mergeCell ref="I5:M6"/>
    <mergeCell ref="N5:N6"/>
    <mergeCell ref="O5:O6"/>
    <mergeCell ref="I17:M17"/>
    <mergeCell ref="P5:P6"/>
    <mergeCell ref="Q5:Q6"/>
    <mergeCell ref="I54:M54"/>
    <mergeCell ref="I32:M32"/>
    <mergeCell ref="I49:L49"/>
    <mergeCell ref="R5:R6"/>
    <mergeCell ref="I7:M7"/>
    <mergeCell ref="I11:M11"/>
    <mergeCell ref="I13:M13"/>
    <mergeCell ref="I23:M23"/>
    <mergeCell ref="I3:V3"/>
    <mergeCell ref="I37:L37"/>
    <mergeCell ref="I55:L55"/>
    <mergeCell ref="I45:M45"/>
    <mergeCell ref="I25:M25"/>
    <mergeCell ref="I192:M192"/>
    <mergeCell ref="I8:M8"/>
    <mergeCell ref="I154:M154"/>
    <mergeCell ref="I145:M145"/>
    <mergeCell ref="I153:L153"/>
    <mergeCell ref="I34:L34"/>
    <mergeCell ref="I33:M33"/>
    <mergeCell ref="I26:M26"/>
    <mergeCell ref="I27:M27"/>
    <mergeCell ref="I52:L52"/>
    <mergeCell ref="I35:L35"/>
    <mergeCell ref="I38:L38"/>
    <mergeCell ref="I39:L39"/>
    <mergeCell ref="I42:L42"/>
    <mergeCell ref="I40:L40"/>
    <mergeCell ref="I66:L66"/>
    <mergeCell ref="I94:M94"/>
    <mergeCell ref="I83:L83"/>
    <mergeCell ref="I73:L73"/>
    <mergeCell ref="I189:M189"/>
    <mergeCell ref="I159:M159"/>
    <mergeCell ref="I161:M161"/>
    <mergeCell ref="I186:L186"/>
    <mergeCell ref="I187:M187"/>
    <mergeCell ref="I164:M164"/>
    <mergeCell ref="I24:M24"/>
    <mergeCell ref="I146:L146"/>
    <mergeCell ref="I140:L140"/>
    <mergeCell ref="I141:L141"/>
    <mergeCell ref="I157:L157"/>
    <mergeCell ref="I191:L191"/>
    <mergeCell ref="I47:M47"/>
    <mergeCell ref="I190:M190"/>
    <mergeCell ref="I46:L46"/>
    <mergeCell ref="I103:M103"/>
    <mergeCell ref="I196:L196"/>
    <mergeCell ref="I183:L183"/>
    <mergeCell ref="I182:L182"/>
    <mergeCell ref="I155:L155"/>
    <mergeCell ref="I202:L202"/>
    <mergeCell ref="I201:M201"/>
    <mergeCell ref="I197:M197"/>
    <mergeCell ref="I198:M198"/>
    <mergeCell ref="I200:M200"/>
    <mergeCell ref="I188:M188"/>
    <mergeCell ref="I121:L121"/>
    <mergeCell ref="I166:L166"/>
    <mergeCell ref="I167:L167"/>
    <mergeCell ref="I184:M184"/>
    <mergeCell ref="I199:L199"/>
    <mergeCell ref="I138:L138"/>
    <mergeCell ref="I169:M169"/>
    <mergeCell ref="I165:L165"/>
    <mergeCell ref="I158:M158"/>
    <mergeCell ref="I156:L156"/>
    <mergeCell ref="I99:M99"/>
    <mergeCell ref="I67:L67"/>
    <mergeCell ref="I51:L51"/>
    <mergeCell ref="I105:L105"/>
    <mergeCell ref="I106:M106"/>
    <mergeCell ref="I137:L137"/>
    <mergeCell ref="I120:L120"/>
    <mergeCell ref="I133:L133"/>
    <mergeCell ref="I107:L107"/>
    <mergeCell ref="I90:L90"/>
    <mergeCell ref="I56:L56"/>
    <mergeCell ref="I62:M62"/>
    <mergeCell ref="I63:L63"/>
    <mergeCell ref="I108:L108"/>
    <mergeCell ref="I109:M109"/>
    <mergeCell ref="I123:L123"/>
    <mergeCell ref="I102:L102"/>
    <mergeCell ref="I104:L104"/>
    <mergeCell ref="I122:L122"/>
    <mergeCell ref="I100:L100"/>
    <mergeCell ref="I28:L28"/>
    <mergeCell ref="I68:L68"/>
    <mergeCell ref="I65:L65"/>
    <mergeCell ref="I48:L48"/>
    <mergeCell ref="I70:L70"/>
    <mergeCell ref="I74:L74"/>
    <mergeCell ref="I72:L72"/>
    <mergeCell ref="I59:M59"/>
    <mergeCell ref="I61:L61"/>
    <mergeCell ref="I58:L58"/>
    <mergeCell ref="I64:L64"/>
    <mergeCell ref="I96:L96"/>
    <mergeCell ref="I69:L69"/>
    <mergeCell ref="I81:L81"/>
    <mergeCell ref="I82:L82"/>
    <mergeCell ref="I50:L50"/>
    <mergeCell ref="I89:L89"/>
    <mergeCell ref="I87:L87"/>
    <mergeCell ref="I76:L76"/>
    <mergeCell ref="I75:L75"/>
    <mergeCell ref="I10:M10"/>
    <mergeCell ref="I173:L173"/>
    <mergeCell ref="I168:M168"/>
    <mergeCell ref="I170:M170"/>
    <mergeCell ref="I135:L135"/>
    <mergeCell ref="I126:L126"/>
    <mergeCell ref="I130:L130"/>
    <mergeCell ref="I97:M97"/>
    <mergeCell ref="I95:L95"/>
    <mergeCell ref="I125:L125"/>
    <mergeCell ref="I193:L193"/>
    <mergeCell ref="I148:L148"/>
    <mergeCell ref="I131:L131"/>
    <mergeCell ref="I132:L132"/>
    <mergeCell ref="I162:M162"/>
    <mergeCell ref="I163:L163"/>
    <mergeCell ref="I179:L179"/>
    <mergeCell ref="I180:M180"/>
    <mergeCell ref="I176:M176"/>
    <mergeCell ref="I160:M160"/>
    <mergeCell ref="I9:M9"/>
    <mergeCell ref="I92:L92"/>
    <mergeCell ref="I86:M86"/>
    <mergeCell ref="I85:M85"/>
    <mergeCell ref="I98:L98"/>
    <mergeCell ref="I175:L175"/>
    <mergeCell ref="I20:M20"/>
    <mergeCell ref="I15:L15"/>
    <mergeCell ref="I101:L101"/>
    <mergeCell ref="I57:L57"/>
    <mergeCell ref="I12:L12"/>
    <mergeCell ref="I171:M171"/>
    <mergeCell ref="I174:L174"/>
    <mergeCell ref="I172:L172"/>
    <mergeCell ref="I149:L149"/>
    <mergeCell ref="I14:L14"/>
    <mergeCell ref="I147:M147"/>
    <mergeCell ref="I142:L142"/>
    <mergeCell ref="I144:L144"/>
    <mergeCell ref="I41:L41"/>
    <mergeCell ref="I195:M195"/>
    <mergeCell ref="I194:L194"/>
    <mergeCell ref="I19:M19"/>
    <mergeCell ref="I16:M16"/>
    <mergeCell ref="I177:M177"/>
    <mergeCell ref="I185:M185"/>
    <mergeCell ref="I43:L43"/>
    <mergeCell ref="I71:L71"/>
    <mergeCell ref="I84:L84"/>
    <mergeCell ref="I44:L44"/>
    <mergeCell ref="I21:L21"/>
    <mergeCell ref="I22:L22"/>
    <mergeCell ref="I77:L77"/>
    <mergeCell ref="I78:L78"/>
    <mergeCell ref="I79:L79"/>
    <mergeCell ref="I80:L80"/>
    <mergeCell ref="I29:M29"/>
    <mergeCell ref="I30:M30"/>
    <mergeCell ref="I31:L31"/>
    <mergeCell ref="I36:L36"/>
    <mergeCell ref="I181:M181"/>
    <mergeCell ref="I117:L117"/>
    <mergeCell ref="I118:M118"/>
    <mergeCell ref="I119:L119"/>
    <mergeCell ref="I150:M150"/>
    <mergeCell ref="I151:L151"/>
    <mergeCell ref="I152:L152"/>
    <mergeCell ref="I178:L178"/>
    <mergeCell ref="I139:L139"/>
    <mergeCell ref="I134:L134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2018-03-21T14:43:41Z</cp:lastPrinted>
  <dcterms:created xsi:type="dcterms:W3CDTF">2005-11-24T11:16:11Z</dcterms:created>
  <dcterms:modified xsi:type="dcterms:W3CDTF">2019-04-26T11:04:50Z</dcterms:modified>
  <cp:category/>
  <cp:version/>
  <cp:contentType/>
  <cp:contentStatus/>
</cp:coreProperties>
</file>